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3" r:id="rId1"/>
  </sheets>
  <definedNames>
    <definedName name="_xlnm.Print_Titles" localSheetId="0">Лист1!$5:$5</definedName>
  </definedNames>
  <calcPr calcId="145621"/>
</workbook>
</file>

<file path=xl/calcChain.xml><?xml version="1.0" encoding="utf-8"?>
<calcChain xmlns="http://schemas.openxmlformats.org/spreadsheetml/2006/main">
  <c r="C68" i="3" l="1"/>
  <c r="B68" i="3"/>
  <c r="C67" i="3"/>
  <c r="B67" i="3"/>
  <c r="C66" i="3"/>
  <c r="D65" i="3"/>
  <c r="C65" i="3"/>
  <c r="B65" i="3"/>
  <c r="C64" i="3"/>
  <c r="C63" i="3"/>
  <c r="B63" i="3"/>
  <c r="D59" i="3"/>
  <c r="C59" i="3"/>
  <c r="B57" i="3"/>
  <c r="B64" i="3" s="1"/>
  <c r="D54" i="3"/>
  <c r="B54" i="3"/>
  <c r="D51" i="3"/>
  <c r="C51" i="3"/>
  <c r="B51" i="3"/>
  <c r="D30" i="3"/>
  <c r="D55" i="3" s="1"/>
  <c r="C30" i="3"/>
  <c r="B30" i="3"/>
  <c r="D18" i="3"/>
  <c r="C18" i="3"/>
  <c r="C55" i="3" s="1"/>
  <c r="C60" i="3" s="1"/>
  <c r="B8" i="3"/>
  <c r="B66" i="3" s="1"/>
  <c r="D60" i="3" l="1"/>
  <c r="D69" i="3"/>
  <c r="C69" i="3"/>
  <c r="B59" i="3"/>
  <c r="B18" i="3"/>
  <c r="B55" i="3" s="1"/>
  <c r="B60" i="3" s="1"/>
  <c r="B69" i="3" s="1"/>
</calcChain>
</file>

<file path=xl/sharedStrings.xml><?xml version="1.0" encoding="utf-8"?>
<sst xmlns="http://schemas.openxmlformats.org/spreadsheetml/2006/main" count="92" uniqueCount="75">
  <si>
    <t>Приложение 2 к реестру</t>
  </si>
  <si>
    <t>Информация по межбюджетным трансфертам и прочим безвозмездным поступлениям</t>
  </si>
  <si>
    <t>тыс.рублей</t>
  </si>
  <si>
    <t>ГРБС</t>
  </si>
  <si>
    <t>2025г.</t>
  </si>
  <si>
    <t>2026г.</t>
  </si>
  <si>
    <t>2027г.</t>
  </si>
  <si>
    <t>Гос.программа</t>
  </si>
  <si>
    <t>Направление расходов</t>
  </si>
  <si>
    <t>1. Дотации</t>
  </si>
  <si>
    <t xml:space="preserve">УСЗН </t>
  </si>
  <si>
    <t>непрограммные</t>
  </si>
  <si>
    <t>УФКС АМГО</t>
  </si>
  <si>
    <t>Администрация МГО</t>
  </si>
  <si>
    <t>РПЧО от 01.07.2025 № 651-рп (премирование сотрудников, обеспечивающим безопасность при проведении 9 мая)</t>
  </si>
  <si>
    <t>УСЗН</t>
  </si>
  <si>
    <t>Управление культуры АМГО</t>
  </si>
  <si>
    <t>Управление Образования АМГО</t>
  </si>
  <si>
    <t>Финансовое управление</t>
  </si>
  <si>
    <t>итого ДОТАЦИЯ</t>
  </si>
  <si>
    <t xml:space="preserve">2. Субсидии </t>
  </si>
  <si>
    <t xml:space="preserve">ГП Чел.обл  "Поддержка и развитие дошкольного образования в Челябинской области" 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</si>
  <si>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</si>
  <si>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</si>
  <si>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ГП Чел. обл. "Обеспечение доступным и комфортным жильем граждан Российской Федерации в Челябинской области"</t>
  </si>
  <si>
    <t xml:space="preserve"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</t>
  </si>
  <si>
    <t>ГП ЧО «Охрана окружающей среды Челябинской области»</t>
  </si>
  <si>
    <t xml:space="preserve"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 </t>
  </si>
  <si>
    <t>Областная адресная программа по переселению граждан из аварийного жилищного фонда, признанного таковым с 1 января 2017 года до 1 января 2022 года, в Чел. обл.</t>
  </si>
  <si>
    <t>Финансовое обеспечение мероприятий по переселению граждан из аварийного жилищного фонда  за счет средств областного бюджета</t>
  </si>
  <si>
    <t>ГП Чел.обл. «Обеспечение общественной безопасности в Челябинской области»</t>
  </si>
  <si>
    <t xml:space="preserve">Мероприятия по организации пляжей в традиционных местах неорганизованного отдыха людей вблизи водоемов </t>
  </si>
  <si>
    <t>Оказание мер поддержки гражданам, участвующим в охране общественного порядка на территории Челябинской области</t>
  </si>
  <si>
    <t>ГП Чел.обл. "Развитие социальной защиты населения в ЧО"</t>
  </si>
  <si>
    <t>Организация работы органов УСЗН муниципальных образований</t>
  </si>
  <si>
    <t>Итого по субсидиям</t>
  </si>
  <si>
    <t>3. Субвенции</t>
  </si>
  <si>
    <t>непрограммные расходы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</si>
  <si>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</si>
  <si>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город-ских и сельских поселений на осу-ществление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пра-вонарушениях</t>
  </si>
  <si>
    <t>УСЗН АМГО</t>
  </si>
  <si>
    <t xml:space="preserve">На ежегодную денежную выплату лицам, награжденным нагрудным знаком  «Почетный донор России» 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</si>
  <si>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</si>
  <si>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</si>
  <si>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</si>
  <si>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пособия(ежемесячное социальное пособие и возмещение расходов, связанных с проездом к местам захоронения)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</si>
  <si>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</si>
  <si>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</si>
  <si>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 xml:space="preserve"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</t>
  </si>
  <si>
    <t>Осуществление переданных государственных полномочий по выплате пособия на ребенка</t>
  </si>
  <si>
    <t xml:space="preserve">Осуществление переданных государственных полномочий по организации и осуществлению деятельности по опеке и попечительству 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</si>
  <si>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здоровьямуниципальных общеобразовательных организациях для обучающихся с ограниченными возможностями здоровья</t>
  </si>
  <si>
    <t>Осуществление переданных государственных полномочий по орга-низации предоставления психоло-го-педагогической,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</si>
  <si>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</si>
  <si>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</si>
  <si>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Итого по субвенциям</t>
  </si>
  <si>
    <t>3. Иные межбюджетные трансферты</t>
  </si>
  <si>
    <t>Поощрение муниципальных управленческих команд в Челябинской области</t>
  </si>
  <si>
    <t>Итого по иным трансфертам</t>
  </si>
  <si>
    <t>ВСЕГО по межбюджетным трансфертам</t>
  </si>
  <si>
    <t>4. Прочие безвозмездные поступления:</t>
  </si>
  <si>
    <t>Пожертвования для МКОУ СОШ № 2 от юридических и физических лиц на ремонтные работы, спорт инвентарь</t>
  </si>
  <si>
    <t>Пожертвования для МКОУ СОШ № 30 от Общероссийского общественно-государственного движения детей и молодёжи «Движение первых» на приобретение  мебели и основных средств</t>
  </si>
  <si>
    <t xml:space="preserve">Итого по прочим безвозмездным </t>
  </si>
  <si>
    <t>ВСЕГО по "Безвозмездным поступлениям"</t>
  </si>
  <si>
    <t>УО</t>
  </si>
  <si>
    <t>АМГО</t>
  </si>
  <si>
    <t>УФКС</t>
  </si>
  <si>
    <t>ФУ</t>
  </si>
  <si>
    <t>УК</t>
  </si>
  <si>
    <t>РПЧО от 30.07.2025 № 753 (частичное возмещение затрат по выплатам мобилизованным)</t>
  </si>
  <si>
    <t>РПЧО от 16.09.2025 № 887-рп (частичное возмещение затрат по выплатам мобилизованным)</t>
  </si>
  <si>
    <t>РПЧО от 05.08.2025г. № 768-рп (обеспечение проведения выборов)</t>
  </si>
  <si>
    <t>РПЧО от 16.09.2025 № 888-рп (увеличение ФОТ от Упр.внутр политики Челябинской области )</t>
  </si>
  <si>
    <t>за период от уточненного бюджета от 24.06.2025 № 3 по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</si>
</sst>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/>
    <xf numFmtId="0" fontId="4" fillId="0" borderId="0" xfId="0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8" xfId="0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wrapText="1"/>
    </xf>
    <xf numFmtId="0" fontId="2" fillId="0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164" fontId="4" fillId="3" borderId="16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justify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justify" vertical="center"/>
    </xf>
    <xf numFmtId="0" fontId="2" fillId="0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vertical="center" wrapText="1"/>
    </xf>
    <xf numFmtId="164" fontId="4" fillId="2" borderId="16" xfId="0" applyNumberFormat="1" applyFont="1" applyFill="1" applyBorder="1" applyAlignment="1">
      <alignment horizontal="center" vertical="center"/>
    </xf>
    <xf numFmtId="164" fontId="6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justify" vertical="center"/>
    </xf>
    <xf numFmtId="0" fontId="4" fillId="3" borderId="14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64" fontId="4" fillId="0" borderId="1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2" fillId="0" borderId="17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2" fillId="0" borderId="22" xfId="0" applyFont="1" applyBorder="1" applyAlignment="1">
      <alignment horizontal="justify" vertical="center"/>
    </xf>
    <xf numFmtId="0" fontId="3" fillId="0" borderId="0" xfId="0" applyFont="1"/>
    <xf numFmtId="4" fontId="7" fillId="0" borderId="0" xfId="0" applyNumberFormat="1" applyFont="1"/>
    <xf numFmtId="0" fontId="8" fillId="0" borderId="16" xfId="0" applyFont="1" applyBorder="1" applyAlignment="1">
      <alignment horizontal="right"/>
    </xf>
    <xf numFmtId="4" fontId="8" fillId="0" borderId="16" xfId="0" applyNumberFormat="1" applyFont="1" applyBorder="1"/>
    <xf numFmtId="0" fontId="9" fillId="0" borderId="16" xfId="0" applyFont="1" applyBorder="1"/>
    <xf numFmtId="0" fontId="8" fillId="0" borderId="16" xfId="0" applyFont="1" applyBorder="1"/>
    <xf numFmtId="164" fontId="8" fillId="0" borderId="16" xfId="0" applyNumberFormat="1" applyFont="1" applyBorder="1"/>
    <xf numFmtId="0" fontId="3" fillId="0" borderId="16" xfId="0" applyFont="1" applyBorder="1"/>
    <xf numFmtId="0" fontId="2" fillId="0" borderId="16" xfId="0" applyFont="1" applyBorder="1"/>
    <xf numFmtId="4" fontId="2" fillId="0" borderId="0" xfId="0" applyNumberFormat="1" applyFont="1"/>
    <xf numFmtId="0" fontId="2" fillId="0" borderId="0" xfId="0" applyFont="1" applyAlignment="1">
      <alignment horizontal="justify" vertical="center"/>
    </xf>
    <xf numFmtId="0" fontId="0" fillId="0" borderId="19" xfId="0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4" fillId="0" borderId="14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164" fontId="4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topLeftCell="A4" workbookViewId="0">
      <selection activeCell="E82" sqref="E81:E82"/>
    </sheetView>
  </sheetViews>
  <sheetFormatPr defaultRowHeight="15.75" outlineLevelRow="1" x14ac:dyDescent="0.25"/>
  <cols>
    <col min="1" max="1" width="27.140625" style="1" customWidth="1"/>
    <col min="2" max="2" width="14.42578125" style="2" customWidth="1"/>
    <col min="3" max="3" width="14.42578125" style="2" hidden="1" customWidth="1"/>
    <col min="4" max="4" width="15" style="2" customWidth="1"/>
    <col min="5" max="5" width="24.85546875" style="3" customWidth="1"/>
    <col min="6" max="6" width="76.7109375" style="60" customWidth="1"/>
    <col min="7" max="16384" width="9.140625" style="5"/>
  </cols>
  <sheetData>
    <row r="1" spans="1:6" x14ac:dyDescent="0.25">
      <c r="F1" s="4" t="s">
        <v>0</v>
      </c>
    </row>
    <row r="2" spans="1:6" x14ac:dyDescent="0.25">
      <c r="A2" s="79" t="s">
        <v>1</v>
      </c>
      <c r="B2" s="80"/>
      <c r="C2" s="80"/>
      <c r="D2" s="80"/>
      <c r="E2" s="80"/>
      <c r="F2" s="80"/>
    </row>
    <row r="3" spans="1:6" x14ac:dyDescent="0.25">
      <c r="A3" s="81" t="s">
        <v>74</v>
      </c>
      <c r="B3" s="81"/>
      <c r="C3" s="81"/>
      <c r="D3" s="81"/>
      <c r="E3" s="82"/>
      <c r="F3" s="82"/>
    </row>
    <row r="4" spans="1:6" ht="16.5" thickBot="1" x14ac:dyDescent="0.3">
      <c r="A4" s="6"/>
      <c r="B4" s="7"/>
      <c r="C4" s="7"/>
      <c r="D4" s="7"/>
      <c r="F4" s="8" t="s">
        <v>2</v>
      </c>
    </row>
    <row r="5" spans="1:6" ht="16.5" thickBot="1" x14ac:dyDescent="0.3">
      <c r="A5" s="9" t="s">
        <v>3</v>
      </c>
      <c r="B5" s="10" t="s">
        <v>4</v>
      </c>
      <c r="C5" s="10" t="s">
        <v>5</v>
      </c>
      <c r="D5" s="10" t="s">
        <v>6</v>
      </c>
      <c r="E5" s="11" t="s">
        <v>7</v>
      </c>
      <c r="F5" s="12" t="s">
        <v>8</v>
      </c>
    </row>
    <row r="6" spans="1:6" s="13" customFormat="1" x14ac:dyDescent="0.25">
      <c r="A6" s="83" t="s">
        <v>9</v>
      </c>
      <c r="B6" s="84"/>
      <c r="C6" s="84"/>
      <c r="D6" s="84"/>
      <c r="E6" s="84"/>
      <c r="F6" s="85"/>
    </row>
    <row r="7" spans="1:6" s="13" customFormat="1" x14ac:dyDescent="0.25">
      <c r="A7" s="14" t="s">
        <v>10</v>
      </c>
      <c r="B7" s="15">
        <v>10000</v>
      </c>
      <c r="C7" s="15"/>
      <c r="D7" s="16"/>
      <c r="E7" s="86" t="s">
        <v>11</v>
      </c>
      <c r="F7" s="87" t="s">
        <v>70</v>
      </c>
    </row>
    <row r="8" spans="1:6" s="13" customFormat="1" x14ac:dyDescent="0.25">
      <c r="A8" s="17" t="s">
        <v>12</v>
      </c>
      <c r="B8" s="15">
        <f>310.8+2328.6+219.9+1354.7</f>
        <v>4214</v>
      </c>
      <c r="C8" s="15"/>
      <c r="D8" s="16"/>
      <c r="E8" s="72"/>
      <c r="F8" s="88"/>
    </row>
    <row r="9" spans="1:6" s="13" customFormat="1" x14ac:dyDescent="0.25">
      <c r="A9" s="18" t="s">
        <v>13</v>
      </c>
      <c r="B9" s="15">
        <v>186</v>
      </c>
      <c r="C9" s="15"/>
      <c r="D9" s="16"/>
      <c r="E9" s="72"/>
      <c r="F9" s="89"/>
    </row>
    <row r="10" spans="1:6" s="20" customFormat="1" ht="31.5" x14ac:dyDescent="0.25">
      <c r="A10" s="18" t="s">
        <v>13</v>
      </c>
      <c r="B10" s="15">
        <v>1456.3</v>
      </c>
      <c r="C10" s="15"/>
      <c r="D10" s="16"/>
      <c r="E10" s="72"/>
      <c r="F10" s="19" t="s">
        <v>14</v>
      </c>
    </row>
    <row r="11" spans="1:6" s="20" customFormat="1" x14ac:dyDescent="0.25">
      <c r="A11" s="21" t="s">
        <v>15</v>
      </c>
      <c r="B11" s="15">
        <v>17.899999999999999</v>
      </c>
      <c r="C11" s="15"/>
      <c r="D11" s="16"/>
      <c r="E11" s="72"/>
      <c r="F11" s="87" t="s">
        <v>72</v>
      </c>
    </row>
    <row r="12" spans="1:6" s="20" customFormat="1" ht="31.5" x14ac:dyDescent="0.25">
      <c r="A12" s="14" t="s">
        <v>16</v>
      </c>
      <c r="B12" s="15">
        <v>286.89999999999998</v>
      </c>
      <c r="C12" s="15"/>
      <c r="D12" s="16"/>
      <c r="E12" s="72"/>
      <c r="F12" s="88"/>
    </row>
    <row r="13" spans="1:6" s="20" customFormat="1" x14ac:dyDescent="0.25">
      <c r="A13" s="21" t="s">
        <v>13</v>
      </c>
      <c r="B13" s="15">
        <v>551.6</v>
      </c>
      <c r="C13" s="15"/>
      <c r="D13" s="16"/>
      <c r="E13" s="72"/>
      <c r="F13" s="88"/>
    </row>
    <row r="14" spans="1:6" s="20" customFormat="1" ht="31.5" x14ac:dyDescent="0.25">
      <c r="A14" s="14" t="s">
        <v>17</v>
      </c>
      <c r="B14" s="15">
        <v>1068.3</v>
      </c>
      <c r="C14" s="15"/>
      <c r="D14" s="16"/>
      <c r="E14" s="72"/>
      <c r="F14" s="89"/>
    </row>
    <row r="15" spans="1:6" s="20" customFormat="1" x14ac:dyDescent="0.25">
      <c r="A15" s="14" t="s">
        <v>18</v>
      </c>
      <c r="B15" s="15">
        <v>1100</v>
      </c>
      <c r="C15" s="15"/>
      <c r="D15" s="16"/>
      <c r="E15" s="72"/>
      <c r="F15" s="87" t="s">
        <v>71</v>
      </c>
    </row>
    <row r="16" spans="1:6" s="20" customFormat="1" x14ac:dyDescent="0.25">
      <c r="A16" s="18" t="s">
        <v>13</v>
      </c>
      <c r="B16" s="15">
        <v>3850</v>
      </c>
      <c r="C16" s="15"/>
      <c r="D16" s="16"/>
      <c r="E16" s="72"/>
      <c r="F16" s="89"/>
    </row>
    <row r="17" spans="1:6" s="20" customFormat="1" ht="31.5" x14ac:dyDescent="0.25">
      <c r="A17" s="18" t="s">
        <v>13</v>
      </c>
      <c r="B17" s="15">
        <v>207.3</v>
      </c>
      <c r="C17" s="15"/>
      <c r="D17" s="16"/>
      <c r="E17" s="73"/>
      <c r="F17" s="19" t="s">
        <v>73</v>
      </c>
    </row>
    <row r="18" spans="1:6" s="13" customFormat="1" x14ac:dyDescent="0.25">
      <c r="A18" s="22" t="s">
        <v>19</v>
      </c>
      <c r="B18" s="23">
        <f>SUM(B7:B17)</f>
        <v>22938.299999999996</v>
      </c>
      <c r="C18" s="23">
        <f>SUM(C7:C10)</f>
        <v>0</v>
      </c>
      <c r="D18" s="23">
        <f>SUM(D10:D10)</f>
        <v>0</v>
      </c>
      <c r="E18" s="24"/>
      <c r="F18" s="25"/>
    </row>
    <row r="19" spans="1:6" s="13" customFormat="1" x14ac:dyDescent="0.25">
      <c r="A19" s="67" t="s">
        <v>20</v>
      </c>
      <c r="B19" s="68"/>
      <c r="C19" s="68"/>
      <c r="D19" s="68"/>
      <c r="E19" s="68"/>
      <c r="F19" s="69"/>
    </row>
    <row r="20" spans="1:6" s="13" customFormat="1" x14ac:dyDescent="0.25">
      <c r="A20" s="65" t="s">
        <v>17</v>
      </c>
      <c r="B20" s="26">
        <v>29783.9</v>
      </c>
      <c r="C20" s="26"/>
      <c r="D20" s="26"/>
      <c r="E20" s="71" t="s">
        <v>21</v>
      </c>
      <c r="F20" s="27"/>
    </row>
    <row r="21" spans="1:6" s="13" customFormat="1" ht="94.5" x14ac:dyDescent="0.25">
      <c r="A21" s="70"/>
      <c r="B21" s="26">
        <v>-183.9</v>
      </c>
      <c r="C21" s="26"/>
      <c r="D21" s="26"/>
      <c r="E21" s="72"/>
      <c r="F21" s="27" t="s">
        <v>22</v>
      </c>
    </row>
    <row r="22" spans="1:6" s="13" customFormat="1" ht="47.25" x14ac:dyDescent="0.25">
      <c r="A22" s="66"/>
      <c r="B22" s="26">
        <v>-191.9</v>
      </c>
      <c r="C22" s="26"/>
      <c r="D22" s="26"/>
      <c r="E22" s="73"/>
      <c r="F22" s="27" t="s">
        <v>23</v>
      </c>
    </row>
    <row r="23" spans="1:6" s="13" customFormat="1" ht="78.75" x14ac:dyDescent="0.25">
      <c r="A23" s="77" t="s">
        <v>13</v>
      </c>
      <c r="B23" s="26">
        <v>-9500</v>
      </c>
      <c r="C23" s="26"/>
      <c r="D23" s="26"/>
      <c r="E23" s="28" t="s">
        <v>24</v>
      </c>
      <c r="F23" s="27" t="s">
        <v>25</v>
      </c>
    </row>
    <row r="24" spans="1:6" s="13" customFormat="1" ht="47.25" x14ac:dyDescent="0.25">
      <c r="A24" s="90"/>
      <c r="B24" s="26">
        <v>-2394.4</v>
      </c>
      <c r="C24" s="26"/>
      <c r="D24" s="26"/>
      <c r="E24" s="28" t="s">
        <v>26</v>
      </c>
      <c r="F24" s="27" t="s">
        <v>27</v>
      </c>
    </row>
    <row r="25" spans="1:6" s="13" customFormat="1" ht="89.25" x14ac:dyDescent="0.25">
      <c r="A25" s="90"/>
      <c r="B25" s="26"/>
      <c r="C25" s="26"/>
      <c r="D25" s="26">
        <v>33794.6</v>
      </c>
      <c r="E25" s="62" t="s">
        <v>28</v>
      </c>
      <c r="F25" s="27" t="s">
        <v>29</v>
      </c>
    </row>
    <row r="26" spans="1:6" s="13" customFormat="1" ht="31.5" x14ac:dyDescent="0.25">
      <c r="A26" s="90"/>
      <c r="B26" s="26">
        <v>-5600</v>
      </c>
      <c r="C26" s="26"/>
      <c r="D26" s="26"/>
      <c r="E26" s="71" t="s">
        <v>30</v>
      </c>
      <c r="F26" s="27" t="s">
        <v>31</v>
      </c>
    </row>
    <row r="27" spans="1:6" s="13" customFormat="1" ht="31.5" x14ac:dyDescent="0.25">
      <c r="A27" s="66"/>
      <c r="B27" s="26">
        <v>621</v>
      </c>
      <c r="C27" s="26"/>
      <c r="D27" s="26"/>
      <c r="E27" s="73"/>
      <c r="F27" s="27" t="s">
        <v>32</v>
      </c>
    </row>
    <row r="28" spans="1:6" s="13" customFormat="1" ht="38.25" x14ac:dyDescent="0.25">
      <c r="A28" s="17" t="s">
        <v>15</v>
      </c>
      <c r="B28" s="29">
        <v>2584.5</v>
      </c>
      <c r="C28" s="26"/>
      <c r="D28" s="26"/>
      <c r="E28" s="28" t="s">
        <v>33</v>
      </c>
      <c r="F28" s="27" t="s">
        <v>34</v>
      </c>
    </row>
    <row r="29" spans="1:6" s="13" customFormat="1" x14ac:dyDescent="0.25">
      <c r="A29" s="17"/>
      <c r="B29" s="26"/>
      <c r="C29" s="26"/>
      <c r="D29" s="26"/>
      <c r="E29" s="28"/>
      <c r="F29" s="27"/>
    </row>
    <row r="30" spans="1:6" s="13" customFormat="1" x14ac:dyDescent="0.25">
      <c r="A30" s="22" t="s">
        <v>35</v>
      </c>
      <c r="B30" s="23">
        <f>SUM(B20:B29)</f>
        <v>15119.199999999997</v>
      </c>
      <c r="C30" s="23">
        <f>SUM(C20:C29)</f>
        <v>0</v>
      </c>
      <c r="D30" s="23">
        <f>SUM(D20:D29)</f>
        <v>33794.6</v>
      </c>
      <c r="E30" s="30"/>
      <c r="F30" s="31"/>
    </row>
    <row r="31" spans="1:6" s="13" customFormat="1" x14ac:dyDescent="0.25">
      <c r="A31" s="74" t="s">
        <v>36</v>
      </c>
      <c r="B31" s="75"/>
      <c r="C31" s="75"/>
      <c r="D31" s="75"/>
      <c r="E31" s="75"/>
      <c r="F31" s="76"/>
    </row>
    <row r="32" spans="1:6" s="13" customFormat="1" ht="47.25" x14ac:dyDescent="0.25">
      <c r="A32" s="64" t="s">
        <v>13</v>
      </c>
      <c r="B32" s="63">
        <v>107.1</v>
      </c>
      <c r="C32" s="63"/>
      <c r="D32" s="63"/>
      <c r="E32" s="28" t="s">
        <v>37</v>
      </c>
      <c r="F32" s="27" t="s">
        <v>38</v>
      </c>
    </row>
    <row r="33" spans="1:6" s="13" customFormat="1" ht="157.5" x14ac:dyDescent="0.25">
      <c r="A33" s="64" t="s">
        <v>13</v>
      </c>
      <c r="B33" s="29">
        <v>80.599999999999994</v>
      </c>
      <c r="C33" s="29"/>
      <c r="D33" s="32"/>
      <c r="E33" s="28" t="s">
        <v>37</v>
      </c>
      <c r="F33" s="27" t="s">
        <v>39</v>
      </c>
    </row>
    <row r="34" spans="1:6" s="13" customFormat="1" ht="31.5" x14ac:dyDescent="0.25">
      <c r="A34" s="77" t="s">
        <v>40</v>
      </c>
      <c r="B34" s="29">
        <v>129.4</v>
      </c>
      <c r="C34" s="29"/>
      <c r="D34" s="32"/>
      <c r="E34" s="71" t="s">
        <v>33</v>
      </c>
      <c r="F34" s="27" t="s">
        <v>41</v>
      </c>
    </row>
    <row r="35" spans="1:6" s="13" customFormat="1" ht="31.5" x14ac:dyDescent="0.25">
      <c r="A35" s="70"/>
      <c r="B35" s="29">
        <v>-3800</v>
      </c>
      <c r="C35" s="29"/>
      <c r="D35" s="32"/>
      <c r="E35" s="72"/>
      <c r="F35" s="27" t="s">
        <v>42</v>
      </c>
    </row>
    <row r="36" spans="1:6" s="13" customFormat="1" ht="110.25" x14ac:dyDescent="0.25">
      <c r="A36" s="70"/>
      <c r="B36" s="29">
        <v>4000</v>
      </c>
      <c r="C36" s="29"/>
      <c r="D36" s="32"/>
      <c r="E36" s="72"/>
      <c r="F36" s="27" t="s">
        <v>43</v>
      </c>
    </row>
    <row r="37" spans="1:6" s="13" customFormat="1" ht="94.5" x14ac:dyDescent="0.25">
      <c r="A37" s="70"/>
      <c r="B37" s="29">
        <v>40</v>
      </c>
      <c r="C37" s="29"/>
      <c r="D37" s="32"/>
      <c r="E37" s="72"/>
      <c r="F37" s="27" t="s">
        <v>44</v>
      </c>
    </row>
    <row r="38" spans="1:6" s="13" customFormat="1" ht="94.5" x14ac:dyDescent="0.25">
      <c r="A38" s="70"/>
      <c r="B38" s="29">
        <v>-580</v>
      </c>
      <c r="C38" s="29"/>
      <c r="D38" s="32"/>
      <c r="E38" s="72"/>
      <c r="F38" s="27" t="s">
        <v>45</v>
      </c>
    </row>
    <row r="39" spans="1:6" s="13" customFormat="1" ht="47.25" x14ac:dyDescent="0.25">
      <c r="A39" s="70"/>
      <c r="B39" s="29">
        <v>-900</v>
      </c>
      <c r="C39" s="29"/>
      <c r="D39" s="32"/>
      <c r="E39" s="72"/>
      <c r="F39" s="27" t="s">
        <v>46</v>
      </c>
    </row>
    <row r="40" spans="1:6" s="13" customFormat="1" ht="47.25" x14ac:dyDescent="0.25">
      <c r="A40" s="70"/>
      <c r="B40" s="29">
        <v>-3249.7</v>
      </c>
      <c r="C40" s="29"/>
      <c r="D40" s="32"/>
      <c r="E40" s="72"/>
      <c r="F40" s="27" t="s">
        <v>47</v>
      </c>
    </row>
    <row r="41" spans="1:6" s="13" customFormat="1" ht="63" x14ac:dyDescent="0.25">
      <c r="A41" s="70"/>
      <c r="B41" s="29">
        <v>-80</v>
      </c>
      <c r="C41" s="29"/>
      <c r="D41" s="32"/>
      <c r="E41" s="72"/>
      <c r="F41" s="27" t="s">
        <v>48</v>
      </c>
    </row>
    <row r="42" spans="1:6" s="13" customFormat="1" ht="31.5" x14ac:dyDescent="0.25">
      <c r="A42" s="70"/>
      <c r="B42" s="29">
        <v>-6000</v>
      </c>
      <c r="C42" s="29"/>
      <c r="D42" s="32"/>
      <c r="E42" s="72"/>
      <c r="F42" s="27" t="s">
        <v>49</v>
      </c>
    </row>
    <row r="43" spans="1:6" s="13" customFormat="1" ht="31.5" x14ac:dyDescent="0.25">
      <c r="A43" s="70"/>
      <c r="B43" s="29">
        <v>571.4</v>
      </c>
      <c r="C43" s="29"/>
      <c r="D43" s="32"/>
      <c r="E43" s="72"/>
      <c r="F43" s="27" t="s">
        <v>50</v>
      </c>
    </row>
    <row r="44" spans="1:6" s="13" customFormat="1" ht="31.5" x14ac:dyDescent="0.25">
      <c r="A44" s="70"/>
      <c r="B44" s="29">
        <v>515.1</v>
      </c>
      <c r="C44" s="29"/>
      <c r="D44" s="32"/>
      <c r="E44" s="72"/>
      <c r="F44" s="27" t="s">
        <v>41</v>
      </c>
    </row>
    <row r="45" spans="1:6" s="13" customFormat="1" ht="47.25" x14ac:dyDescent="0.25">
      <c r="A45" s="70"/>
      <c r="B45" s="29">
        <v>659.2</v>
      </c>
      <c r="C45" s="29"/>
      <c r="D45" s="32"/>
      <c r="E45" s="72"/>
      <c r="F45" s="27" t="s">
        <v>47</v>
      </c>
    </row>
    <row r="46" spans="1:6" s="13" customFormat="1" ht="126" x14ac:dyDescent="0.25">
      <c r="A46" s="91" t="s">
        <v>17</v>
      </c>
      <c r="B46" s="29">
        <v>2123.6999999999998</v>
      </c>
      <c r="C46" s="29"/>
      <c r="D46" s="32"/>
      <c r="E46" s="28"/>
      <c r="F46" s="27" t="s">
        <v>51</v>
      </c>
    </row>
    <row r="47" spans="1:6" s="13" customFormat="1" ht="78.75" x14ac:dyDescent="0.25">
      <c r="A47" s="92"/>
      <c r="B47" s="29">
        <v>358.1</v>
      </c>
      <c r="C47" s="29"/>
      <c r="D47" s="32"/>
      <c r="E47" s="28"/>
      <c r="F47" s="27" t="s">
        <v>52</v>
      </c>
    </row>
    <row r="48" spans="1:6" s="13" customFormat="1" ht="47.25" x14ac:dyDescent="0.25">
      <c r="A48" s="92"/>
      <c r="B48" s="29">
        <v>33655.1</v>
      </c>
      <c r="C48" s="29"/>
      <c r="D48" s="32"/>
      <c r="E48" s="28"/>
      <c r="F48" s="27" t="s">
        <v>53</v>
      </c>
    </row>
    <row r="49" spans="1:6" s="13" customFormat="1" ht="78.75" x14ac:dyDescent="0.25">
      <c r="A49" s="92"/>
      <c r="B49" s="29">
        <v>127937.7</v>
      </c>
      <c r="C49" s="29"/>
      <c r="D49" s="32"/>
      <c r="E49" s="28"/>
      <c r="F49" s="27" t="s">
        <v>54</v>
      </c>
    </row>
    <row r="50" spans="1:6" s="13" customFormat="1" x14ac:dyDescent="0.25">
      <c r="A50" s="61"/>
      <c r="B50" s="29"/>
      <c r="C50" s="29"/>
      <c r="D50" s="32"/>
      <c r="E50" s="33"/>
      <c r="F50" s="27"/>
    </row>
    <row r="51" spans="1:6" s="13" customFormat="1" ht="15.75" customHeight="1" x14ac:dyDescent="0.25">
      <c r="A51" s="22" t="s">
        <v>55</v>
      </c>
      <c r="B51" s="23">
        <f>SUM(B32:B50)</f>
        <v>155567.70000000001</v>
      </c>
      <c r="C51" s="23">
        <f>SUM(C33:C50)</f>
        <v>0</v>
      </c>
      <c r="D51" s="23">
        <f>SUM(D33:D50)</f>
        <v>0</v>
      </c>
      <c r="E51" s="24"/>
      <c r="F51" s="31"/>
    </row>
    <row r="52" spans="1:6" s="13" customFormat="1" ht="15.75" customHeight="1" x14ac:dyDescent="0.25">
      <c r="A52" s="74" t="s">
        <v>56</v>
      </c>
      <c r="B52" s="75"/>
      <c r="C52" s="75"/>
      <c r="D52" s="75"/>
      <c r="E52" s="75"/>
      <c r="F52" s="76"/>
    </row>
    <row r="53" spans="1:6" s="13" customFormat="1" ht="15.75" customHeight="1" x14ac:dyDescent="0.25">
      <c r="A53" s="64" t="s">
        <v>13</v>
      </c>
      <c r="B53" s="29">
        <v>1479.4</v>
      </c>
      <c r="C53" s="29"/>
      <c r="D53" s="29"/>
      <c r="E53" s="34"/>
      <c r="F53" s="35" t="s">
        <v>57</v>
      </c>
    </row>
    <row r="54" spans="1:6" s="13" customFormat="1" ht="31.5" customHeight="1" x14ac:dyDescent="0.25">
      <c r="A54" s="36" t="s">
        <v>58</v>
      </c>
      <c r="B54" s="37">
        <f>SUM(B53:B53)</f>
        <v>1479.4</v>
      </c>
      <c r="C54" s="37"/>
      <c r="D54" s="37">
        <f>SUM(D53:D53)</f>
        <v>0</v>
      </c>
      <c r="E54" s="38"/>
      <c r="F54" s="39"/>
    </row>
    <row r="55" spans="1:6" s="13" customFormat="1" ht="47.25" x14ac:dyDescent="0.25">
      <c r="A55" s="40" t="s">
        <v>59</v>
      </c>
      <c r="B55" s="23">
        <f>SUM(B18+B30+B51)+B54</f>
        <v>195104.6</v>
      </c>
      <c r="C55" s="23">
        <f>SUM(C18+C30+C51)+C54</f>
        <v>0</v>
      </c>
      <c r="D55" s="23">
        <f>SUM(D18+D30+D51)+D54</f>
        <v>33794.6</v>
      </c>
      <c r="E55" s="24"/>
      <c r="F55" s="31"/>
    </row>
    <row r="56" spans="1:6" s="13" customFormat="1" x14ac:dyDescent="0.25">
      <c r="A56" s="78" t="s">
        <v>60</v>
      </c>
      <c r="B56" s="68"/>
      <c r="C56" s="68"/>
      <c r="D56" s="68"/>
      <c r="E56" s="68"/>
      <c r="F56" s="69"/>
    </row>
    <row r="57" spans="1:6" s="13" customFormat="1" ht="31.5" x14ac:dyDescent="0.25">
      <c r="A57" s="65" t="s">
        <v>17</v>
      </c>
      <c r="B57" s="29">
        <f>122+75+140+55+30</f>
        <v>422</v>
      </c>
      <c r="C57" s="29"/>
      <c r="D57" s="29"/>
      <c r="E57" s="41"/>
      <c r="F57" s="35" t="s">
        <v>61</v>
      </c>
    </row>
    <row r="58" spans="1:6" s="13" customFormat="1" ht="47.25" x14ac:dyDescent="0.25">
      <c r="A58" s="66"/>
      <c r="B58" s="29">
        <v>200</v>
      </c>
      <c r="C58" s="29"/>
      <c r="D58" s="29"/>
      <c r="E58" s="41"/>
      <c r="F58" s="35" t="s">
        <v>62</v>
      </c>
    </row>
    <row r="59" spans="1:6" ht="31.5" x14ac:dyDescent="0.25">
      <c r="A59" s="42" t="s">
        <v>63</v>
      </c>
      <c r="B59" s="43">
        <f>SUM(B57:B58)</f>
        <v>622</v>
      </c>
      <c r="C59" s="43">
        <f>SUM(C57:C58)</f>
        <v>0</v>
      </c>
      <c r="D59" s="43">
        <f>SUM(D57:D58)</f>
        <v>0</v>
      </c>
      <c r="E59" s="44"/>
      <c r="F59" s="45"/>
    </row>
    <row r="60" spans="1:6" ht="48" thickBot="1" x14ac:dyDescent="0.3">
      <c r="A60" s="46" t="s">
        <v>64</v>
      </c>
      <c r="B60" s="47">
        <f>SUM(B55+B59)</f>
        <v>195726.6</v>
      </c>
      <c r="C60" s="47">
        <f>SUM(C55+C59)</f>
        <v>0</v>
      </c>
      <c r="D60" s="47">
        <f>SUM(D55+D59)</f>
        <v>33794.6</v>
      </c>
      <c r="E60" s="48"/>
      <c r="F60" s="49"/>
    </row>
    <row r="61" spans="1:6" hidden="1" x14ac:dyDescent="0.25">
      <c r="A61" s="5"/>
      <c r="B61" s="5"/>
      <c r="C61" s="5"/>
      <c r="D61" s="5"/>
      <c r="E61" s="50"/>
      <c r="F61" s="5"/>
    </row>
    <row r="62" spans="1:6" hidden="1" outlineLevel="1" x14ac:dyDescent="0.25">
      <c r="A62" s="5"/>
      <c r="B62" s="51"/>
      <c r="C62" s="51"/>
      <c r="D62" s="5"/>
      <c r="E62" s="50"/>
      <c r="F62" s="5"/>
    </row>
    <row r="63" spans="1:6" hidden="1" outlineLevel="1" x14ac:dyDescent="0.25">
      <c r="A63" s="52" t="s">
        <v>15</v>
      </c>
      <c r="B63" s="53">
        <f>B7+B11+B28+B34+B35+B36+B37+B38+B39+B40+B41+B42+B43+B44+B45</f>
        <v>3907.7999999999984</v>
      </c>
      <c r="C63" s="53">
        <f>C7+C11+C28+C34+C35+C36+C37+C38+C39+C40+C41+C42+C43+C44+C45</f>
        <v>0</v>
      </c>
      <c r="D63" s="53"/>
      <c r="E63" s="54"/>
      <c r="F63" s="55"/>
    </row>
    <row r="64" spans="1:6" hidden="1" outlineLevel="1" x14ac:dyDescent="0.25">
      <c r="A64" s="52" t="s">
        <v>65</v>
      </c>
      <c r="B64" s="56">
        <f>B14+B20+B46+B47+B48+B49+B21+B22+B57+B58</f>
        <v>195173</v>
      </c>
      <c r="C64" s="56">
        <f>C14+C20+C46+C47+C48+C49+C21+C22</f>
        <v>0</v>
      </c>
      <c r="D64" s="56"/>
      <c r="E64" s="54"/>
      <c r="F64" s="55"/>
    </row>
    <row r="65" spans="1:6" hidden="1" outlineLevel="1" x14ac:dyDescent="0.25">
      <c r="A65" s="52" t="s">
        <v>66</v>
      </c>
      <c r="B65" s="56">
        <f>B9+B10+B13+B23+B27+B32+B33+B53+B24+B26+B16+B17</f>
        <v>-8955.1</v>
      </c>
      <c r="C65" s="56">
        <f>C9+C10+C13+C23+C27+C32+C33+C53+C24+C26+C16</f>
        <v>0</v>
      </c>
      <c r="D65" s="56">
        <f>D25</f>
        <v>33794.6</v>
      </c>
      <c r="E65" s="54"/>
      <c r="F65" s="55"/>
    </row>
    <row r="66" spans="1:6" hidden="1" outlineLevel="1" x14ac:dyDescent="0.25">
      <c r="A66" s="52" t="s">
        <v>67</v>
      </c>
      <c r="B66" s="56">
        <f>B8</f>
        <v>4214</v>
      </c>
      <c r="C66" s="56">
        <f>C8</f>
        <v>0</v>
      </c>
      <c r="D66" s="56"/>
      <c r="E66" s="54"/>
      <c r="F66" s="55"/>
    </row>
    <row r="67" spans="1:6" hidden="1" outlineLevel="1" x14ac:dyDescent="0.25">
      <c r="A67" s="52" t="s">
        <v>68</v>
      </c>
      <c r="B67" s="56">
        <f>B15</f>
        <v>1100</v>
      </c>
      <c r="C67" s="56">
        <f>C15</f>
        <v>0</v>
      </c>
      <c r="D67" s="56"/>
      <c r="E67" s="54"/>
      <c r="F67" s="55"/>
    </row>
    <row r="68" spans="1:6" hidden="1" outlineLevel="1" x14ac:dyDescent="0.25">
      <c r="A68" s="52" t="s">
        <v>69</v>
      </c>
      <c r="B68" s="56">
        <f>B12</f>
        <v>286.89999999999998</v>
      </c>
      <c r="C68" s="56">
        <f>C12</f>
        <v>0</v>
      </c>
      <c r="D68" s="56"/>
      <c r="E68" s="57"/>
      <c r="F68" s="58"/>
    </row>
    <row r="69" spans="1:6" hidden="1" outlineLevel="1" x14ac:dyDescent="0.25">
      <c r="A69" s="5"/>
      <c r="B69" s="59">
        <f>B63+B64+B65+B66-B60+B68+B67</f>
        <v>-2.319211489520967E-11</v>
      </c>
      <c r="C69" s="59">
        <f t="shared" ref="C69:D69" si="0">C63+C64+C65+C66-C60+C68</f>
        <v>0</v>
      </c>
      <c r="D69" s="59">
        <f t="shared" si="0"/>
        <v>0</v>
      </c>
      <c r="E69" s="50"/>
      <c r="F69" s="5"/>
    </row>
    <row r="70" spans="1:6" hidden="1" outlineLevel="1" x14ac:dyDescent="0.25"/>
    <row r="71" spans="1:6" collapsed="1" x14ac:dyDescent="0.25"/>
  </sheetData>
  <mergeCells count="19">
    <mergeCell ref="A2:F2"/>
    <mergeCell ref="A3:F3"/>
    <mergeCell ref="A6:F6"/>
    <mergeCell ref="E7:E17"/>
    <mergeCell ref="F7:F9"/>
    <mergeCell ref="F11:F14"/>
    <mergeCell ref="F15:F16"/>
    <mergeCell ref="A57:A58"/>
    <mergeCell ref="A19:F19"/>
    <mergeCell ref="A20:A22"/>
    <mergeCell ref="E20:E22"/>
    <mergeCell ref="A23:A27"/>
    <mergeCell ref="E26:E27"/>
    <mergeCell ref="A31:F31"/>
    <mergeCell ref="A34:A45"/>
    <mergeCell ref="E34:E45"/>
    <mergeCell ref="A46:A49"/>
    <mergeCell ref="A52:F52"/>
    <mergeCell ref="A56:F56"/>
  </mergeCells>
  <pageMargins left="0.70866141732283472" right="0.31496062992125984" top="0.35433070866141736" bottom="0.35433070866141736" header="0.31496062992125984" footer="0.31496062992125984"/>
  <pageSetup paperSize="9" scale="5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2025-10-16T07:31:25Z</cp:lastPrinted>
  <dcterms:created xsi:type="dcterms:W3CDTF">2024-12-24T11:13:16Z</dcterms:created>
  <dcterms:modified xsi:type="dcterms:W3CDTF">2025-10-16T07:31:28Z</dcterms:modified>
</cp:coreProperties>
</file>