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ил 2" sheetId="1" r:id="rId1"/>
  </sheets>
  <definedNames>
    <definedName name="_xlnm.Print_Titles" localSheetId="0">'прил 2'!$5:$6</definedName>
    <definedName name="_xlnm.Print_Area" localSheetId="0">'прил 2'!$A$1:$K$57</definedName>
  </definedNames>
  <calcPr calcId="145621"/>
</workbook>
</file>

<file path=xl/calcChain.xml><?xml version="1.0" encoding="utf-8"?>
<calcChain xmlns="http://schemas.openxmlformats.org/spreadsheetml/2006/main">
  <c r="I18" i="1" l="1"/>
  <c r="J18" i="1"/>
  <c r="K18" i="1"/>
  <c r="F36" i="1"/>
  <c r="I55" i="1" l="1"/>
  <c r="J55" i="1"/>
  <c r="K55" i="1"/>
  <c r="I38" i="1" l="1"/>
  <c r="D43" i="1"/>
  <c r="E43" i="1"/>
  <c r="F43" i="1"/>
  <c r="G43" i="1"/>
  <c r="H43" i="1"/>
  <c r="C43" i="1"/>
  <c r="I50" i="1"/>
  <c r="J50" i="1"/>
  <c r="K50" i="1"/>
  <c r="I9" i="1" l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9" i="1"/>
  <c r="J39" i="1"/>
  <c r="K39" i="1"/>
  <c r="I40" i="1"/>
  <c r="J40" i="1"/>
  <c r="K40" i="1"/>
  <c r="I41" i="1"/>
  <c r="J41" i="1"/>
  <c r="K41" i="1"/>
  <c r="I42" i="1"/>
  <c r="J42" i="1"/>
  <c r="K42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2" i="1"/>
  <c r="J52" i="1"/>
  <c r="K52" i="1"/>
  <c r="I53" i="1"/>
  <c r="J53" i="1"/>
  <c r="K53" i="1"/>
  <c r="I54" i="1"/>
  <c r="J54" i="1"/>
  <c r="K54" i="1"/>
  <c r="I56" i="1"/>
  <c r="J56" i="1"/>
  <c r="K56" i="1"/>
  <c r="H51" i="1"/>
  <c r="G51" i="1"/>
  <c r="F51" i="1"/>
  <c r="E51" i="1"/>
  <c r="D51" i="1"/>
  <c r="C51" i="1"/>
  <c r="H7" i="1"/>
  <c r="H57" i="1" s="1"/>
  <c r="G7" i="1"/>
  <c r="G57" i="1" s="1"/>
  <c r="F7" i="1"/>
  <c r="E7" i="1"/>
  <c r="D7" i="1"/>
  <c r="D57" i="1" s="1"/>
  <c r="C7" i="1"/>
  <c r="C57" i="1" s="1"/>
  <c r="E57" i="1" l="1"/>
  <c r="F57" i="1"/>
  <c r="J43" i="1"/>
  <c r="I43" i="1"/>
  <c r="K43" i="1"/>
  <c r="I51" i="1"/>
  <c r="K7" i="1"/>
  <c r="J51" i="1"/>
  <c r="K51" i="1"/>
  <c r="I7" i="1"/>
  <c r="J7" i="1"/>
  <c r="J57" i="1" l="1"/>
  <c r="I57" i="1"/>
  <c r="K57" i="1"/>
</calcChain>
</file>

<file path=xl/sharedStrings.xml><?xml version="1.0" encoding="utf-8"?>
<sst xmlns="http://schemas.openxmlformats.org/spreadsheetml/2006/main" count="72" uniqueCount="69">
  <si>
    <t>Информация по межбюджетным трансфертам на 2025-2027 год</t>
  </si>
  <si>
    <t>тыс.рублей</t>
  </si>
  <si>
    <t>Государственная программа</t>
  </si>
  <si>
    <t>Наименование расходов</t>
  </si>
  <si>
    <t>Первоначальный бюджет 2025-2027</t>
  </si>
  <si>
    <t>в т.ч.</t>
  </si>
  <si>
    <t>непрограммные расходы</t>
  </si>
  <si>
    <t xml:space="preserve">Субсидии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</si>
  <si>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</si>
  <si>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Реализация мероприятий по модернизации школьных систем образования </t>
  </si>
  <si>
    <t>ГП Чел.обл "Развитие дорожного хозяйства и транспортной доступности в Челябинской области"</t>
  </si>
  <si>
    <t xml:space="preserve"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пасса-жирского транспорта для всех категорий граждан 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</si>
  <si>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</si>
  <si>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Капитальный ремонт, ремонт и содержание автомобильных дорог общего пользования местного значения</t>
  </si>
  <si>
    <t>ГП Чел. обл. "Обеспечение доступным и комфортным жильем граждан Российской Федерации в Челябинской области"</t>
  </si>
  <si>
    <t xml:space="preserve"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 </t>
  </si>
  <si>
    <t xml:space="preserve"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</t>
  </si>
  <si>
    <t xml:space="preserve">Обеспечение жильем молодых семей </t>
  </si>
  <si>
    <t>ГП Чел.обл. «Развитие физической культуры и спорта в Челябинской области»</t>
  </si>
  <si>
    <t>Приобретение спортивного инвентаря и оборудования для спортивных школ и физкультурно-спортивных организаций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</si>
  <si>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</si>
  <si>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 xml:space="preserve"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«Готов к труду и обороне» в центрах тестирования, созданных муниципальными образованиями </t>
  </si>
  <si>
    <t>Капитальные вложения в муниципальные объекты физической культуры и спорта</t>
  </si>
  <si>
    <t xml:space="preserve">На 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</si>
  <si>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ГП Чел.обл. "Охрана окружающей среды"</t>
  </si>
  <si>
    <t xml:space="preserve">ГП Чел. обл "Благоустройство населенных пунктов ЧО" 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</si>
  <si>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</si>
  <si>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мест отдыха, расположенных в городах с численностью населения до 500 тысяч человек</t>
  </si>
  <si>
    <t>ГП Чел. обл.«Развитие культуры в Челябинской области»</t>
  </si>
  <si>
    <t>Субвенции на обеспечение переданных полномочий</t>
  </si>
  <si>
    <t>в том числе:</t>
  </si>
  <si>
    <t>ГП Чел.обл "Развитие образования в Челябинской области"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</si>
  <si>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</si>
  <si>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</t>
  </si>
  <si>
    <t xml:space="preserve">На ежегодную денежную выплату лицам, награжденным нагрудным знаком  «Почетный донор России» </t>
  </si>
  <si>
    <t>Обеспечение предоставления жилых помещений детям-сиротам  и  детям,  оставшимся 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«О мерах социальной поддержки детей-сирот и детей, оставшихся  без  попечения  родителей, вознаграждении,  причитающемся  приемному родителю, и социальных гарантиях приемной семье»</t>
  </si>
  <si>
    <t xml:space="preserve">Государственная регистрация актов гражданского состояния  (ЗАГС) </t>
  </si>
  <si>
    <t>Иные межбюджетные трансферты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</si>
  <si>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</si>
  <si>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</si>
  <si>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</si>
  <si>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обустройство мест (площадок) накопления твердых коммунальных отходов жилого фонда</t>
  </si>
  <si>
    <t>ВСЕГО межбюджетных трансфертов</t>
  </si>
  <si>
    <t>Приложение 2</t>
  </si>
  <si>
    <t>Суммы изменений в проект</t>
  </si>
  <si>
    <t>ГП Чел.обл  "Развитие социальной защиты населения в Челябинской области"</t>
  </si>
  <si>
    <t>Осуществление  переданных  государственных полномочий на государственную регистрацию актов гражданского состояния за счет средств областного бюджета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</si>
  <si>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</si>
  <si>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Обеспечение контейнерным сбором образующихся в жилом фонде твердых коммунальных отходов </t>
  </si>
  <si>
    <t>Второе чтение обл 2025-2027</t>
  </si>
  <si>
    <t>Строительство, модернизацию, реконструкцию и капитальный ремонт объектов систем водоснабжения, водоотведения и очистки сточных вод, а также очистных сооружений канализации, в том числе проектно-изыскательские работы</t>
  </si>
  <si>
    <t xml:space="preserve">Строительство газопроводов и газовых сетей </t>
  </si>
  <si>
    <t>Реализация мероприятий по модернизации коммунальной инфраструктуры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</si>
  <si>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</si>
  <si>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 xml:space="preserve">Реализация приоритетного проекта "Формирование городской среды" </t>
  </si>
  <si>
    <t xml:space="preserve">Оснащение предметных кабинетов общеобразовательных организаций средствами обучения и воспитания </t>
  </si>
  <si>
    <t xml:space="preserve"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 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</si>
  <si>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</si>
  <si>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 xml:space="preserve">Оплата услуг услуг специалистов по организации физкультурно-оздоровительной и спортивно-массовой работы с населением старшего возраста </t>
  </si>
  <si>
    <t xml:space="preserve">Оплата услуг специалистов по организации обучения детей плаванию по программе «Плавание для всех» </t>
  </si>
  <si>
    <t>Закупка и монтаж оборудования для создания «умных» спортивных площадок</t>
  </si>
  <si>
    <t xml:space="preserve">Закупка и монтаж оборудования для создания модульных спортивных сооружений </t>
  </si>
  <si>
    <t xml:space="preserve">Государственная поддержка организаций, входящих в систему спортивной подготовки 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</si>
  <si>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</si>
  <si>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Модернизация муниципальных учреждений культурно-досугового типа в населенных пунктах с численностью до 500 тысяч человек</t>
  </si>
  <si>
    <t>Создание модельных муниципальных библиотек</t>
  </si>
  <si>
    <t>Государственная поддержка лучших работников муниципальных учреждений культуры</t>
  </si>
  <si>
    <t xml:space="preserve">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 </t>
  </si>
  <si>
    <t>к пояснительной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</si>
</sst>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138">
    <xf numFmtId="0" fontId="0" fillId="0" borderId="0" xfId="0"/>
    <xf numFmtId="4" fontId="3" fillId="0" borderId="0" xfId="0" applyNumberFormat="1" applyFont="1" applyFill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4" fontId="7" fillId="0" borderId="30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164" fontId="3" fillId="0" borderId="33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37" xfId="0" applyNumberFormat="1" applyFont="1" applyFill="1" applyBorder="1" applyAlignment="1">
      <alignment horizontal="center" vertical="center"/>
    </xf>
    <xf numFmtId="164" fontId="3" fillId="0" borderId="38" xfId="0" applyNumberFormat="1" applyFont="1" applyFill="1" applyBorder="1" applyAlignment="1">
      <alignment horizontal="center" vertical="center"/>
    </xf>
    <xf numFmtId="4" fontId="4" fillId="0" borderId="0" xfId="0" applyNumberFormat="1" applyFont="1" applyFill="1"/>
    <xf numFmtId="0" fontId="3" fillId="0" borderId="0" xfId="0" applyFont="1" applyFill="1"/>
    <xf numFmtId="164" fontId="7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Fill="1" applyBorder="1" applyAlignment="1">
      <alignment horizontal="center" vertical="center" wrapText="1"/>
    </xf>
    <xf numFmtId="164" fontId="6" fillId="0" borderId="33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3" fillId="0" borderId="30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justify" vertical="center" wrapText="1"/>
    </xf>
    <xf numFmtId="164" fontId="3" fillId="0" borderId="27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0" fontId="3" fillId="0" borderId="26" xfId="0" applyFont="1" applyFill="1" applyBorder="1" applyAlignment="1">
      <alignment horizontal="justify" vertical="center" wrapText="1"/>
    </xf>
    <xf numFmtId="4" fontId="13" fillId="0" borderId="31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22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justify" vertical="center" wrapText="1"/>
    </xf>
    <xf numFmtId="164" fontId="7" fillId="0" borderId="23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justify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" fontId="5" fillId="0" borderId="0" xfId="0" applyNumberFormat="1" applyFont="1" applyFill="1"/>
    <xf numFmtId="0" fontId="7" fillId="0" borderId="0" xfId="0" applyFont="1" applyFill="1"/>
    <xf numFmtId="0" fontId="10" fillId="0" borderId="25" xfId="0" applyFont="1" applyFill="1" applyBorder="1" applyAlignment="1">
      <alignment horizontal="justify" vertical="center" wrapText="1"/>
    </xf>
    <xf numFmtId="0" fontId="11" fillId="0" borderId="26" xfId="0" applyFont="1" applyFill="1" applyBorder="1" applyAlignment="1">
      <alignment horizontal="justify" vertical="center" wrapText="1"/>
    </xf>
    <xf numFmtId="49" fontId="3" fillId="0" borderId="32" xfId="0" applyNumberFormat="1" applyFont="1" applyFill="1" applyBorder="1" applyAlignment="1">
      <alignment horizontal="justify" vertical="center" wrapText="1"/>
    </xf>
    <xf numFmtId="0" fontId="3" fillId="0" borderId="32" xfId="0" applyNumberFormat="1" applyFont="1" applyFill="1" applyBorder="1" applyAlignment="1">
      <alignment horizontal="justify" vertical="center" wrapText="1"/>
    </xf>
    <xf numFmtId="0" fontId="7" fillId="0" borderId="17" xfId="0" applyFont="1" applyFill="1" applyBorder="1" applyAlignment="1">
      <alignment horizontal="justify" vertical="center" wrapText="1"/>
    </xf>
    <xf numFmtId="0" fontId="4" fillId="0" borderId="22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justify" vertical="center" wrapText="1"/>
    </xf>
    <xf numFmtId="0" fontId="3" fillId="0" borderId="42" xfId="0" applyFont="1" applyFill="1" applyBorder="1" applyAlignment="1">
      <alignment horizontal="justify" vertical="center" wrapText="1"/>
    </xf>
    <xf numFmtId="164" fontId="3" fillId="0" borderId="43" xfId="0" applyNumberFormat="1" applyFont="1" applyFill="1" applyBorder="1" applyAlignment="1">
      <alignment horizontal="center" vertical="center" wrapText="1"/>
    </xf>
    <xf numFmtId="164" fontId="3" fillId="0" borderId="44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horizontal="center" vertical="center" wrapText="1"/>
    </xf>
    <xf numFmtId="164" fontId="3" fillId="0" borderId="36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64" fontId="11" fillId="0" borderId="27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horizontal="center" vertical="center"/>
    </xf>
    <xf numFmtId="164" fontId="12" fillId="0" borderId="27" xfId="0" applyNumberFormat="1" applyFont="1" applyFill="1" applyBorder="1" applyAlignment="1">
      <alignment horizontal="center" vertical="center"/>
    </xf>
    <xf numFmtId="164" fontId="12" fillId="0" borderId="28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7" fillId="0" borderId="46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center" vertical="center"/>
    </xf>
    <xf numFmtId="164" fontId="13" fillId="0" borderId="31" xfId="0" applyNumberFormat="1" applyFont="1" applyFill="1" applyBorder="1" applyAlignment="1">
      <alignment horizontal="center" vertical="center" wrapText="1"/>
    </xf>
    <xf numFmtId="164" fontId="13" fillId="0" borderId="21" xfId="0" applyNumberFormat="1" applyFont="1" applyFill="1" applyBorder="1" applyAlignment="1">
      <alignment horizontal="center" vertical="center" wrapText="1"/>
    </xf>
    <xf numFmtId="164" fontId="13" fillId="0" borderId="35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35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40" xfId="0" applyFont="1" applyFill="1" applyBorder="1" applyAlignment="1">
      <alignment horizontal="justify" vertical="center" wrapText="1"/>
    </xf>
    <xf numFmtId="0" fontId="0" fillId="0" borderId="25" xfId="0" applyFont="1" applyFill="1" applyBorder="1" applyAlignment="1">
      <alignment horizontal="justify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</cellXfs>
  <cellStyles count="14">
    <cellStyle name="Normal" xfId="1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5 2" xfId="6"/>
    <cellStyle name="Обычный 5 3" xfId="7"/>
    <cellStyle name="Обычный 6" xfId="8"/>
    <cellStyle name="Обычный 6 2" xfId="9"/>
    <cellStyle name="Обычный 7" xfId="10"/>
    <cellStyle name="Обычный 7 2" xfId="11"/>
    <cellStyle name="Обычный 7 3" xfId="12"/>
    <cellStyle name="Финансовый 2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90" zoomScaleNormal="90" zoomScaleSheetLayoutView="90" workbookViewId="0">
      <pane xSplit="2" ySplit="6" topLeftCell="C47" activePane="bottomRight" state="frozen"/>
      <selection pane="topRight" activeCell="D1" sqref="D1"/>
      <selection pane="bottomLeft" activeCell="A4" sqref="A4"/>
      <selection pane="bottomRight" activeCell="O48" sqref="O48"/>
    </sheetView>
  </sheetViews>
  <sheetFormatPr defaultRowHeight="15.75" x14ac:dyDescent="0.25"/>
  <cols>
    <col min="1" max="1" width="21.140625" style="48" customWidth="1"/>
    <col min="2" max="2" width="45.28515625" style="49" customWidth="1"/>
    <col min="3" max="5" width="14" style="1" hidden="1" customWidth="1"/>
    <col min="6" max="8" width="14.85546875" style="1" hidden="1" customWidth="1"/>
    <col min="9" max="10" width="13.28515625" style="1" customWidth="1"/>
    <col min="11" max="11" width="13.42578125" style="1" customWidth="1"/>
    <col min="12" max="13" width="9.140625" style="18"/>
    <col min="14" max="16384" width="9.140625" style="19"/>
  </cols>
  <sheetData>
    <row r="1" spans="1:13" x14ac:dyDescent="0.25">
      <c r="K1" s="1" t="s">
        <v>43</v>
      </c>
    </row>
    <row r="2" spans="1:13" x14ac:dyDescent="0.25">
      <c r="K2" s="1" t="s">
        <v>68</v>
      </c>
    </row>
    <row r="3" spans="1:13" ht="18" x14ac:dyDescent="0.25">
      <c r="A3" s="136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3" ht="20.25" customHeight="1" thickBot="1" x14ac:dyDescent="0.3">
      <c r="A4" s="50"/>
      <c r="B4" s="50"/>
      <c r="C4" s="50"/>
      <c r="D4" s="50"/>
      <c r="E4" s="51" t="s">
        <v>1</v>
      </c>
      <c r="F4" s="50"/>
      <c r="G4" s="50"/>
      <c r="H4" s="50"/>
      <c r="I4" s="50"/>
      <c r="J4" s="50"/>
      <c r="K4" s="52" t="s">
        <v>1</v>
      </c>
    </row>
    <row r="5" spans="1:13" s="53" customFormat="1" ht="21.75" customHeight="1" thickBot="1" x14ac:dyDescent="0.3">
      <c r="A5" s="127" t="s">
        <v>2</v>
      </c>
      <c r="B5" s="129" t="s">
        <v>3</v>
      </c>
      <c r="C5" s="131" t="s">
        <v>4</v>
      </c>
      <c r="D5" s="132"/>
      <c r="E5" s="133"/>
      <c r="F5" s="134" t="s">
        <v>49</v>
      </c>
      <c r="G5" s="135"/>
      <c r="H5" s="135"/>
      <c r="I5" s="124" t="s">
        <v>44</v>
      </c>
      <c r="J5" s="125"/>
      <c r="K5" s="126"/>
      <c r="L5" s="18"/>
      <c r="M5" s="18"/>
    </row>
    <row r="6" spans="1:13" ht="16.5" thickBot="1" x14ac:dyDescent="0.3">
      <c r="A6" s="128"/>
      <c r="B6" s="130"/>
      <c r="C6" s="2">
        <v>2025</v>
      </c>
      <c r="D6" s="3">
        <v>2026</v>
      </c>
      <c r="E6" s="4">
        <v>2027</v>
      </c>
      <c r="F6" s="5">
        <v>2025</v>
      </c>
      <c r="G6" s="6">
        <v>2026</v>
      </c>
      <c r="H6" s="7">
        <v>2027</v>
      </c>
      <c r="I6" s="45">
        <v>2025</v>
      </c>
      <c r="J6" s="46">
        <v>2026</v>
      </c>
      <c r="K6" s="47">
        <v>2027</v>
      </c>
    </row>
    <row r="7" spans="1:13" ht="18" customHeight="1" thickBot="1" x14ac:dyDescent="0.3">
      <c r="A7" s="54"/>
      <c r="B7" s="55" t="s">
        <v>7</v>
      </c>
      <c r="C7" s="58">
        <f t="shared" ref="C7:K7" si="0">SUM(C9:C42)</f>
        <v>645958.20000000007</v>
      </c>
      <c r="D7" s="57">
        <f t="shared" si="0"/>
        <v>346163.09999999992</v>
      </c>
      <c r="E7" s="59">
        <f t="shared" si="0"/>
        <v>430866.1</v>
      </c>
      <c r="F7" s="60">
        <f t="shared" si="0"/>
        <v>1223280.3</v>
      </c>
      <c r="G7" s="61">
        <f t="shared" si="0"/>
        <v>413841.3000000001</v>
      </c>
      <c r="H7" s="62">
        <f t="shared" si="0"/>
        <v>854728.50000000012</v>
      </c>
      <c r="I7" s="56">
        <f t="shared" si="0"/>
        <v>577322.1</v>
      </c>
      <c r="J7" s="63">
        <f t="shared" si="0"/>
        <v>67678.2</v>
      </c>
      <c r="K7" s="59">
        <f t="shared" si="0"/>
        <v>423862.39999999997</v>
      </c>
    </row>
    <row r="8" spans="1:13" x14ac:dyDescent="0.25">
      <c r="A8" s="64"/>
      <c r="B8" s="41" t="s">
        <v>5</v>
      </c>
      <c r="C8" s="65"/>
      <c r="D8" s="66"/>
      <c r="E8" s="20"/>
      <c r="F8" s="67"/>
      <c r="G8" s="68"/>
      <c r="H8" s="21"/>
      <c r="I8" s="8"/>
      <c r="J8" s="9"/>
      <c r="K8" s="10"/>
    </row>
    <row r="9" spans="1:13" s="70" customFormat="1" ht="62.25" customHeight="1" x14ac:dyDescent="0.25">
      <c r="A9" s="117" t="s">
        <v>31</v>
      </c>
      <c r="B9" s="11" t="s">
        <v>8</v>
      </c>
      <c r="C9" s="28">
        <v>24471.4</v>
      </c>
      <c r="D9" s="23">
        <v>24471.5</v>
      </c>
      <c r="E9" s="27">
        <v>24478.799999999999</v>
      </c>
      <c r="F9" s="28">
        <v>120967.8</v>
      </c>
      <c r="G9" s="23">
        <v>108470.2</v>
      </c>
      <c r="H9" s="27">
        <v>103574.9</v>
      </c>
      <c r="I9" s="22">
        <f t="shared" ref="I9:K11" si="1">SUM(F9-C9)</f>
        <v>96496.4</v>
      </c>
      <c r="J9" s="23">
        <f t="shared" si="1"/>
        <v>83998.7</v>
      </c>
      <c r="K9" s="24">
        <f t="shared" si="1"/>
        <v>79096.099999999991</v>
      </c>
      <c r="L9" s="69"/>
      <c r="M9" s="69"/>
    </row>
    <row r="10" spans="1:13" s="70" customFormat="1" ht="38.25" x14ac:dyDescent="0.25">
      <c r="A10" s="118"/>
      <c r="B10" s="11" t="s">
        <v>55</v>
      </c>
      <c r="C10" s="22"/>
      <c r="D10" s="23"/>
      <c r="E10" s="24"/>
      <c r="F10" s="22">
        <v>3774.4</v>
      </c>
      <c r="G10" s="23"/>
      <c r="H10" s="27"/>
      <c r="I10" s="22">
        <f t="shared" si="1"/>
        <v>3774.4</v>
      </c>
      <c r="J10" s="23">
        <f t="shared" si="1"/>
        <v>0</v>
      </c>
      <c r="K10" s="24">
        <f t="shared" si="1"/>
        <v>0</v>
      </c>
      <c r="L10" s="69"/>
      <c r="M10" s="69"/>
    </row>
    <row r="11" spans="1:13" s="70" customFormat="1" ht="25.5" x14ac:dyDescent="0.25">
      <c r="A11" s="118"/>
      <c r="B11" s="11" t="s">
        <v>9</v>
      </c>
      <c r="C11" s="22"/>
      <c r="D11" s="23"/>
      <c r="E11" s="24"/>
      <c r="F11" s="28"/>
      <c r="G11" s="23"/>
      <c r="H11" s="98">
        <v>147643.5</v>
      </c>
      <c r="I11" s="22">
        <f t="shared" si="1"/>
        <v>0</v>
      </c>
      <c r="J11" s="23">
        <f t="shared" si="1"/>
        <v>0</v>
      </c>
      <c r="K11" s="24">
        <f t="shared" si="1"/>
        <v>147643.5</v>
      </c>
      <c r="L11" s="69"/>
      <c r="M11" s="69"/>
    </row>
    <row r="12" spans="1:13" s="70" customFormat="1" ht="51" x14ac:dyDescent="0.25">
      <c r="A12" s="119"/>
      <c r="B12" s="11" t="s">
        <v>56</v>
      </c>
      <c r="C12" s="22"/>
      <c r="D12" s="23"/>
      <c r="E12" s="24"/>
      <c r="F12" s="25"/>
      <c r="G12" s="26"/>
      <c r="H12" s="24">
        <v>30517</v>
      </c>
      <c r="I12" s="22">
        <f t="shared" ref="I12:K42" si="2">SUM(F12-C12)</f>
        <v>0</v>
      </c>
      <c r="J12" s="23">
        <f t="shared" si="2"/>
        <v>0</v>
      </c>
      <c r="K12" s="24">
        <f t="shared" si="2"/>
        <v>30517</v>
      </c>
      <c r="L12" s="69"/>
      <c r="M12" s="69"/>
    </row>
    <row r="13" spans="1:13" s="70" customFormat="1" ht="63.75" x14ac:dyDescent="0.25">
      <c r="A13" s="121" t="s">
        <v>10</v>
      </c>
      <c r="B13" s="11" t="s">
        <v>11</v>
      </c>
      <c r="C13" s="28">
        <v>160227</v>
      </c>
      <c r="D13" s="23">
        <v>160227</v>
      </c>
      <c r="E13" s="27">
        <v>160227</v>
      </c>
      <c r="F13" s="99">
        <v>60750</v>
      </c>
      <c r="G13" s="100">
        <v>60750</v>
      </c>
      <c r="H13" s="101">
        <v>60750</v>
      </c>
      <c r="I13" s="22">
        <f t="shared" si="2"/>
        <v>-99477</v>
      </c>
      <c r="J13" s="23">
        <f t="shared" si="2"/>
        <v>-99477</v>
      </c>
      <c r="K13" s="24">
        <f t="shared" si="2"/>
        <v>-99477</v>
      </c>
      <c r="L13" s="69"/>
      <c r="M13" s="69"/>
    </row>
    <row r="14" spans="1:13" s="70" customFormat="1" ht="51" x14ac:dyDescent="0.25">
      <c r="A14" s="121"/>
      <c r="B14" s="11" t="s">
        <v>12</v>
      </c>
      <c r="C14" s="28">
        <v>11599</v>
      </c>
      <c r="D14" s="23">
        <v>11599</v>
      </c>
      <c r="E14" s="27">
        <v>11599</v>
      </c>
      <c r="F14" s="99">
        <v>32567</v>
      </c>
      <c r="G14" s="23">
        <v>11599</v>
      </c>
      <c r="H14" s="27">
        <v>11599</v>
      </c>
      <c r="I14" s="22">
        <f t="shared" si="2"/>
        <v>20968</v>
      </c>
      <c r="J14" s="23">
        <f t="shared" si="2"/>
        <v>0</v>
      </c>
      <c r="K14" s="24">
        <f t="shared" si="2"/>
        <v>0</v>
      </c>
      <c r="L14" s="69"/>
      <c r="M14" s="69"/>
    </row>
    <row r="15" spans="1:13" s="70" customFormat="1" ht="38.25" x14ac:dyDescent="0.25">
      <c r="A15" s="121"/>
      <c r="B15" s="11" t="s">
        <v>13</v>
      </c>
      <c r="C15" s="28">
        <v>182804.1</v>
      </c>
      <c r="D15" s="23">
        <v>86057.1</v>
      </c>
      <c r="E15" s="27">
        <v>85999.1</v>
      </c>
      <c r="F15" s="28">
        <v>182804.2</v>
      </c>
      <c r="G15" s="23">
        <v>86057.1</v>
      </c>
      <c r="H15" s="27">
        <v>85999.1</v>
      </c>
      <c r="I15" s="22">
        <f t="shared" si="2"/>
        <v>0.10000000000582077</v>
      </c>
      <c r="J15" s="23">
        <f t="shared" si="2"/>
        <v>0</v>
      </c>
      <c r="K15" s="24">
        <f t="shared" si="2"/>
        <v>0</v>
      </c>
      <c r="L15" s="69"/>
      <c r="M15" s="69"/>
    </row>
    <row r="16" spans="1:13" s="70" customFormat="1" ht="21" customHeight="1" x14ac:dyDescent="0.25">
      <c r="A16" s="121" t="s">
        <v>14</v>
      </c>
      <c r="B16" s="11" t="s">
        <v>51</v>
      </c>
      <c r="C16" s="28">
        <v>19800</v>
      </c>
      <c r="D16" s="23">
        <v>24309.7</v>
      </c>
      <c r="E16" s="90">
        <v>24309.7</v>
      </c>
      <c r="F16" s="28"/>
      <c r="G16" s="23">
        <v>21885.599999999999</v>
      </c>
      <c r="H16" s="27">
        <v>20937.599999999999</v>
      </c>
      <c r="I16" s="22">
        <f t="shared" si="2"/>
        <v>-19800</v>
      </c>
      <c r="J16" s="23">
        <f t="shared" si="2"/>
        <v>-2424.1000000000022</v>
      </c>
      <c r="K16" s="24">
        <f t="shared" si="2"/>
        <v>-3372.1000000000022</v>
      </c>
      <c r="L16" s="69"/>
      <c r="M16" s="69"/>
    </row>
    <row r="17" spans="1:13" s="70" customFormat="1" ht="76.5" x14ac:dyDescent="0.25">
      <c r="A17" s="121"/>
      <c r="B17" s="11" t="s">
        <v>15</v>
      </c>
      <c r="C17" s="28">
        <v>25000</v>
      </c>
      <c r="D17" s="23">
        <v>20099.900000000001</v>
      </c>
      <c r="E17" s="27">
        <v>20099.900000000001</v>
      </c>
      <c r="F17" s="28">
        <v>25000</v>
      </c>
      <c r="G17" s="23">
        <v>8379.5</v>
      </c>
      <c r="H17" s="27">
        <v>15881.2</v>
      </c>
      <c r="I17" s="22">
        <f t="shared" si="2"/>
        <v>0</v>
      </c>
      <c r="J17" s="23">
        <f t="shared" si="2"/>
        <v>-11720.400000000001</v>
      </c>
      <c r="K17" s="24">
        <f t="shared" si="2"/>
        <v>-4218.7000000000007</v>
      </c>
      <c r="L17" s="69"/>
      <c r="M17" s="69"/>
    </row>
    <row r="18" spans="1:13" s="70" customFormat="1" ht="63.75" x14ac:dyDescent="0.25">
      <c r="A18" s="121"/>
      <c r="B18" s="11" t="s">
        <v>50</v>
      </c>
      <c r="C18" s="28"/>
      <c r="D18" s="23"/>
      <c r="E18" s="24"/>
      <c r="F18" s="28">
        <v>179981.5</v>
      </c>
      <c r="G18" s="23"/>
      <c r="H18" s="27"/>
      <c r="I18" s="22">
        <f t="shared" ref="I18" si="3">SUM(F18-C18)</f>
        <v>179981.5</v>
      </c>
      <c r="J18" s="23">
        <f t="shared" ref="J18" si="4">SUM(G18-D18)</f>
        <v>0</v>
      </c>
      <c r="K18" s="24">
        <f t="shared" ref="K18" si="5">SUM(H18-E18)</f>
        <v>0</v>
      </c>
      <c r="L18" s="69"/>
      <c r="M18" s="69"/>
    </row>
    <row r="19" spans="1:13" s="70" customFormat="1" ht="25.5" x14ac:dyDescent="0.25">
      <c r="A19" s="121"/>
      <c r="B19" s="11" t="s">
        <v>52</v>
      </c>
      <c r="C19" s="28"/>
      <c r="D19" s="23"/>
      <c r="E19" s="24"/>
      <c r="F19" s="28">
        <v>26558.7</v>
      </c>
      <c r="G19" s="23">
        <v>29704.9</v>
      </c>
      <c r="H19" s="27">
        <v>39688.5</v>
      </c>
      <c r="I19" s="22">
        <f t="shared" si="2"/>
        <v>26558.7</v>
      </c>
      <c r="J19" s="23">
        <f t="shared" si="2"/>
        <v>29704.9</v>
      </c>
      <c r="K19" s="24">
        <f t="shared" si="2"/>
        <v>39688.5</v>
      </c>
      <c r="L19" s="69"/>
      <c r="M19" s="69"/>
    </row>
    <row r="20" spans="1:13" s="70" customFormat="1" ht="51" x14ac:dyDescent="0.25">
      <c r="A20" s="121"/>
      <c r="B20" s="11" t="s">
        <v>16</v>
      </c>
      <c r="C20" s="28"/>
      <c r="D20" s="102"/>
      <c r="E20" s="17">
        <v>84937</v>
      </c>
      <c r="F20" s="29"/>
      <c r="G20" s="23"/>
      <c r="H20" s="27">
        <v>86931</v>
      </c>
      <c r="I20" s="22">
        <f t="shared" si="2"/>
        <v>0</v>
      </c>
      <c r="J20" s="23">
        <f t="shared" si="2"/>
        <v>0</v>
      </c>
      <c r="K20" s="24">
        <f t="shared" si="2"/>
        <v>1994</v>
      </c>
      <c r="L20" s="69"/>
      <c r="M20" s="69"/>
    </row>
    <row r="21" spans="1:13" s="70" customFormat="1" ht="20.25" customHeight="1" x14ac:dyDescent="0.25">
      <c r="A21" s="121"/>
      <c r="B21" s="11" t="s">
        <v>17</v>
      </c>
      <c r="C21" s="28"/>
      <c r="D21" s="23"/>
      <c r="E21" s="24"/>
      <c r="F21" s="28">
        <v>6428.6</v>
      </c>
      <c r="G21" s="23">
        <v>6772.5</v>
      </c>
      <c r="H21" s="27">
        <v>6779</v>
      </c>
      <c r="I21" s="22">
        <f t="shared" si="2"/>
        <v>6428.6</v>
      </c>
      <c r="J21" s="23">
        <f t="shared" si="2"/>
        <v>6772.5</v>
      </c>
      <c r="K21" s="24">
        <f t="shared" si="2"/>
        <v>6779</v>
      </c>
      <c r="L21" s="69"/>
      <c r="M21" s="69"/>
    </row>
    <row r="22" spans="1:13" s="70" customFormat="1" ht="38.25" x14ac:dyDescent="0.25">
      <c r="A22" s="121" t="s">
        <v>18</v>
      </c>
      <c r="B22" s="11" t="s">
        <v>53</v>
      </c>
      <c r="C22" s="28">
        <v>1262.8</v>
      </c>
      <c r="D22" s="23">
        <v>1262.8</v>
      </c>
      <c r="E22" s="27">
        <v>1262.8</v>
      </c>
      <c r="F22" s="28">
        <v>1449.9</v>
      </c>
      <c r="G22" s="23">
        <v>1449.9</v>
      </c>
      <c r="H22" s="27">
        <v>1449.9</v>
      </c>
      <c r="I22" s="22">
        <f t="shared" si="2"/>
        <v>187.10000000000014</v>
      </c>
      <c r="J22" s="23">
        <f t="shared" si="2"/>
        <v>187.10000000000014</v>
      </c>
      <c r="K22" s="24">
        <f t="shared" si="2"/>
        <v>187.10000000000014</v>
      </c>
      <c r="L22" s="69"/>
      <c r="M22" s="69"/>
    </row>
    <row r="23" spans="1:13" s="70" customFormat="1" ht="38.25" x14ac:dyDescent="0.25">
      <c r="A23" s="121"/>
      <c r="B23" s="11" t="s">
        <v>19</v>
      </c>
      <c r="C23" s="28">
        <v>4720.8</v>
      </c>
      <c r="D23" s="23">
        <v>4720.8</v>
      </c>
      <c r="E23" s="27">
        <v>4720.8</v>
      </c>
      <c r="F23" s="28">
        <v>4658.3999999999996</v>
      </c>
      <c r="G23" s="23">
        <v>4658.3999999999996</v>
      </c>
      <c r="H23" s="27">
        <v>4658.3999999999996</v>
      </c>
      <c r="I23" s="22">
        <f t="shared" si="2"/>
        <v>-62.400000000000546</v>
      </c>
      <c r="J23" s="23">
        <f t="shared" si="2"/>
        <v>-62.400000000000546</v>
      </c>
      <c r="K23" s="24">
        <f t="shared" si="2"/>
        <v>-62.400000000000546</v>
      </c>
      <c r="L23" s="69"/>
      <c r="M23" s="69"/>
    </row>
    <row r="24" spans="1:13" s="70" customFormat="1" ht="57.75" customHeight="1" x14ac:dyDescent="0.25">
      <c r="A24" s="121"/>
      <c r="B24" s="11" t="s">
        <v>20</v>
      </c>
      <c r="C24" s="28">
        <v>2525.6</v>
      </c>
      <c r="D24" s="23">
        <v>2525.6</v>
      </c>
      <c r="E24" s="27">
        <v>2525.6</v>
      </c>
      <c r="F24" s="28">
        <v>2899.7</v>
      </c>
      <c r="G24" s="23">
        <v>2899.7</v>
      </c>
      <c r="H24" s="27">
        <v>2899.7</v>
      </c>
      <c r="I24" s="22">
        <f t="shared" si="2"/>
        <v>374.09999999999991</v>
      </c>
      <c r="J24" s="23">
        <f t="shared" si="2"/>
        <v>374.09999999999991</v>
      </c>
      <c r="K24" s="24">
        <f t="shared" si="2"/>
        <v>374.09999999999991</v>
      </c>
      <c r="L24" s="69"/>
      <c r="M24" s="69"/>
    </row>
    <row r="25" spans="1:13" s="70" customFormat="1" ht="51" x14ac:dyDescent="0.25">
      <c r="A25" s="121"/>
      <c r="B25" s="11" t="s">
        <v>57</v>
      </c>
      <c r="C25" s="28">
        <v>1262.8</v>
      </c>
      <c r="D25" s="23">
        <v>1262.8</v>
      </c>
      <c r="E25" s="27">
        <v>1262.8</v>
      </c>
      <c r="F25" s="28">
        <v>1449.8</v>
      </c>
      <c r="G25" s="23">
        <v>1449.8</v>
      </c>
      <c r="H25" s="27">
        <v>1449.8</v>
      </c>
      <c r="I25" s="22">
        <f t="shared" si="2"/>
        <v>187</v>
      </c>
      <c r="J25" s="23">
        <f t="shared" si="2"/>
        <v>187</v>
      </c>
      <c r="K25" s="24">
        <f t="shared" si="2"/>
        <v>187</v>
      </c>
      <c r="L25" s="69"/>
      <c r="M25" s="69"/>
    </row>
    <row r="26" spans="1:13" s="70" customFormat="1" ht="38.25" x14ac:dyDescent="0.25">
      <c r="A26" s="121"/>
      <c r="B26" s="11" t="s">
        <v>58</v>
      </c>
      <c r="C26" s="28">
        <v>1262.8</v>
      </c>
      <c r="D26" s="23">
        <v>1262.8</v>
      </c>
      <c r="E26" s="27">
        <v>1262.8</v>
      </c>
      <c r="F26" s="28">
        <v>1449.8</v>
      </c>
      <c r="G26" s="23">
        <v>1449.8</v>
      </c>
      <c r="H26" s="27">
        <v>1449.9</v>
      </c>
      <c r="I26" s="22">
        <f t="shared" si="2"/>
        <v>187</v>
      </c>
      <c r="J26" s="23">
        <f t="shared" si="2"/>
        <v>187</v>
      </c>
      <c r="K26" s="24">
        <f t="shared" si="2"/>
        <v>187.10000000000014</v>
      </c>
      <c r="L26" s="69"/>
      <c r="M26" s="69"/>
    </row>
    <row r="27" spans="1:13" s="70" customFormat="1" ht="25.5" x14ac:dyDescent="0.25">
      <c r="A27" s="121"/>
      <c r="B27" s="11" t="s">
        <v>59</v>
      </c>
      <c r="C27" s="28">
        <v>456.4</v>
      </c>
      <c r="D27" s="23">
        <v>456.4</v>
      </c>
      <c r="E27" s="27">
        <v>456.4</v>
      </c>
      <c r="F27" s="28">
        <v>455.7</v>
      </c>
      <c r="G27" s="23">
        <v>456.4</v>
      </c>
      <c r="H27" s="27">
        <v>456.4</v>
      </c>
      <c r="I27" s="22">
        <f t="shared" si="2"/>
        <v>-0.69999999999998863</v>
      </c>
      <c r="J27" s="23">
        <f t="shared" si="2"/>
        <v>0</v>
      </c>
      <c r="K27" s="24">
        <f t="shared" si="2"/>
        <v>0</v>
      </c>
      <c r="L27" s="69"/>
      <c r="M27" s="69"/>
    </row>
    <row r="28" spans="1:13" s="70" customFormat="1" ht="89.25" x14ac:dyDescent="0.25">
      <c r="A28" s="121"/>
      <c r="B28" s="11" t="s">
        <v>21</v>
      </c>
      <c r="C28" s="28">
        <v>808.1</v>
      </c>
      <c r="D28" s="23">
        <v>808.1</v>
      </c>
      <c r="E28" s="27">
        <v>808.1</v>
      </c>
      <c r="F28" s="28">
        <v>714.6</v>
      </c>
      <c r="G28" s="23">
        <v>714.6</v>
      </c>
      <c r="H28" s="27">
        <v>714.6</v>
      </c>
      <c r="I28" s="22">
        <f t="shared" si="2"/>
        <v>-93.5</v>
      </c>
      <c r="J28" s="23">
        <f t="shared" si="2"/>
        <v>-93.5</v>
      </c>
      <c r="K28" s="24">
        <f t="shared" si="2"/>
        <v>-93.5</v>
      </c>
      <c r="L28" s="69"/>
      <c r="M28" s="69"/>
    </row>
    <row r="29" spans="1:13" s="70" customFormat="1" ht="25.5" x14ac:dyDescent="0.25">
      <c r="A29" s="121"/>
      <c r="B29" s="11" t="s">
        <v>22</v>
      </c>
      <c r="C29" s="22">
        <v>50000</v>
      </c>
      <c r="D29" s="23"/>
      <c r="E29" s="24"/>
      <c r="F29" s="28">
        <v>112466.8</v>
      </c>
      <c r="G29" s="23"/>
      <c r="H29" s="27"/>
      <c r="I29" s="22">
        <f t="shared" si="2"/>
        <v>62466.8</v>
      </c>
      <c r="J29" s="23">
        <f t="shared" si="2"/>
        <v>0</v>
      </c>
      <c r="K29" s="24">
        <f t="shared" si="2"/>
        <v>0</v>
      </c>
      <c r="L29" s="69"/>
      <c r="M29" s="69"/>
    </row>
    <row r="30" spans="1:13" s="70" customFormat="1" ht="25.5" x14ac:dyDescent="0.25">
      <c r="A30" s="121"/>
      <c r="B30" s="11" t="s">
        <v>60</v>
      </c>
      <c r="C30" s="22"/>
      <c r="D30" s="23"/>
      <c r="E30" s="24"/>
      <c r="F30" s="28"/>
      <c r="G30" s="23">
        <v>12000</v>
      </c>
      <c r="H30" s="27"/>
      <c r="I30" s="22">
        <f t="shared" si="2"/>
        <v>0</v>
      </c>
      <c r="J30" s="23">
        <f t="shared" si="2"/>
        <v>12000</v>
      </c>
      <c r="K30" s="24">
        <f t="shared" si="2"/>
        <v>0</v>
      </c>
      <c r="L30" s="69"/>
      <c r="M30" s="69"/>
    </row>
    <row r="31" spans="1:13" s="70" customFormat="1" ht="25.5" x14ac:dyDescent="0.25">
      <c r="A31" s="121"/>
      <c r="B31" s="11" t="s">
        <v>61</v>
      </c>
      <c r="C31" s="22"/>
      <c r="D31" s="23"/>
      <c r="E31" s="24"/>
      <c r="F31" s="28"/>
      <c r="G31" s="23"/>
      <c r="H31" s="27">
        <v>135000</v>
      </c>
      <c r="I31" s="22">
        <f t="shared" si="2"/>
        <v>0</v>
      </c>
      <c r="J31" s="23">
        <f t="shared" si="2"/>
        <v>0</v>
      </c>
      <c r="K31" s="24">
        <f t="shared" si="2"/>
        <v>135000</v>
      </c>
      <c r="L31" s="69"/>
      <c r="M31" s="69"/>
    </row>
    <row r="32" spans="1:13" s="70" customFormat="1" ht="25.5" x14ac:dyDescent="0.25">
      <c r="A32" s="121"/>
      <c r="B32" s="11" t="s">
        <v>62</v>
      </c>
      <c r="C32" s="22">
        <v>800</v>
      </c>
      <c r="D32" s="23"/>
      <c r="E32" s="24"/>
      <c r="F32" s="34">
        <v>4615</v>
      </c>
      <c r="G32" s="23"/>
      <c r="H32" s="27"/>
      <c r="I32" s="22">
        <f t="shared" si="2"/>
        <v>3815</v>
      </c>
      <c r="J32" s="23">
        <f t="shared" si="2"/>
        <v>0</v>
      </c>
      <c r="K32" s="24">
        <f t="shared" si="2"/>
        <v>0</v>
      </c>
      <c r="L32" s="69"/>
      <c r="M32" s="69"/>
    </row>
    <row r="33" spans="1:13" s="70" customFormat="1" ht="89.25" x14ac:dyDescent="0.25">
      <c r="A33" s="121"/>
      <c r="B33" s="11" t="s">
        <v>23</v>
      </c>
      <c r="C33" s="22">
        <v>151.69999999999999</v>
      </c>
      <c r="D33" s="23"/>
      <c r="E33" s="24"/>
      <c r="F33" s="28">
        <v>4340.7</v>
      </c>
      <c r="G33" s="23">
        <v>4465.8999999999996</v>
      </c>
      <c r="H33" s="27">
        <v>4594.5</v>
      </c>
      <c r="I33" s="22">
        <f t="shared" si="2"/>
        <v>4189</v>
      </c>
      <c r="J33" s="23">
        <f t="shared" si="2"/>
        <v>4465.8999999999996</v>
      </c>
      <c r="K33" s="24">
        <f t="shared" si="2"/>
        <v>4594.5</v>
      </c>
      <c r="L33" s="69"/>
      <c r="M33" s="69"/>
    </row>
    <row r="34" spans="1:13" s="70" customFormat="1" ht="25.5" x14ac:dyDescent="0.25">
      <c r="A34" s="117" t="s">
        <v>25</v>
      </c>
      <c r="B34" s="11" t="s">
        <v>54</v>
      </c>
      <c r="C34" s="22"/>
      <c r="D34" s="23"/>
      <c r="E34" s="24"/>
      <c r="F34" s="28">
        <v>45543.199999999997</v>
      </c>
      <c r="G34" s="23">
        <v>43761.7</v>
      </c>
      <c r="H34" s="27">
        <v>42017.2</v>
      </c>
      <c r="I34" s="22">
        <f t="shared" si="2"/>
        <v>45543.199999999997</v>
      </c>
      <c r="J34" s="23">
        <f t="shared" si="2"/>
        <v>43761.7</v>
      </c>
      <c r="K34" s="24">
        <f t="shared" si="2"/>
        <v>42017.2</v>
      </c>
      <c r="L34" s="69"/>
      <c r="M34" s="69"/>
    </row>
    <row r="35" spans="1:13" s="70" customFormat="1" ht="51" x14ac:dyDescent="0.25">
      <c r="A35" s="122"/>
      <c r="B35" s="11" t="s">
        <v>26</v>
      </c>
      <c r="C35" s="22"/>
      <c r="D35" s="23"/>
      <c r="E35" s="24"/>
      <c r="F35" s="28">
        <v>104167.8</v>
      </c>
      <c r="G35" s="23"/>
      <c r="H35" s="27"/>
      <c r="I35" s="22">
        <f t="shared" si="2"/>
        <v>104167.8</v>
      </c>
      <c r="J35" s="23">
        <f t="shared" si="2"/>
        <v>0</v>
      </c>
      <c r="K35" s="24">
        <f t="shared" si="2"/>
        <v>0</v>
      </c>
      <c r="L35" s="69"/>
      <c r="M35" s="69"/>
    </row>
    <row r="36" spans="1:13" s="70" customFormat="1" ht="38.25" x14ac:dyDescent="0.25">
      <c r="A36" s="123"/>
      <c r="B36" s="11" t="s">
        <v>27</v>
      </c>
      <c r="C36" s="28">
        <v>158200</v>
      </c>
      <c r="D36" s="23">
        <v>6916.3</v>
      </c>
      <c r="E36" s="27">
        <v>6916.3</v>
      </c>
      <c r="F36" s="28">
        <f>205214.2+34958.3</f>
        <v>240172.5</v>
      </c>
      <c r="G36" s="23">
        <v>6916.3</v>
      </c>
      <c r="H36" s="27">
        <v>6916.3</v>
      </c>
      <c r="I36" s="22">
        <f t="shared" si="2"/>
        <v>81972.5</v>
      </c>
      <c r="J36" s="23">
        <f t="shared" si="2"/>
        <v>0</v>
      </c>
      <c r="K36" s="24">
        <f t="shared" si="2"/>
        <v>0</v>
      </c>
      <c r="L36" s="69"/>
      <c r="M36" s="69"/>
    </row>
    <row r="37" spans="1:13" s="70" customFormat="1" ht="51" x14ac:dyDescent="0.25">
      <c r="A37" s="121" t="s">
        <v>28</v>
      </c>
      <c r="B37" s="11" t="s">
        <v>63</v>
      </c>
      <c r="C37" s="22">
        <v>164.4</v>
      </c>
      <c r="D37" s="23">
        <v>183.3</v>
      </c>
      <c r="E37" s="24"/>
      <c r="F37" s="22"/>
      <c r="G37" s="23"/>
      <c r="H37" s="24"/>
      <c r="I37" s="22">
        <f t="shared" si="2"/>
        <v>-164.4</v>
      </c>
      <c r="J37" s="23">
        <f t="shared" si="2"/>
        <v>-183.3</v>
      </c>
      <c r="K37" s="24">
        <f t="shared" si="2"/>
        <v>0</v>
      </c>
      <c r="L37" s="69"/>
      <c r="M37" s="69"/>
    </row>
    <row r="38" spans="1:13" s="70" customFormat="1" ht="38.25" x14ac:dyDescent="0.25">
      <c r="A38" s="121"/>
      <c r="B38" s="84" t="s">
        <v>47</v>
      </c>
      <c r="C38" s="22">
        <v>441.3</v>
      </c>
      <c r="D38" s="23"/>
      <c r="E38" s="24"/>
      <c r="F38" s="22"/>
      <c r="G38" s="23"/>
      <c r="H38" s="24"/>
      <c r="I38" s="22">
        <f t="shared" si="2"/>
        <v>-441.3</v>
      </c>
      <c r="J38" s="23"/>
      <c r="K38" s="24"/>
      <c r="L38" s="69"/>
      <c r="M38" s="69"/>
    </row>
    <row r="39" spans="1:13" s="70" customFormat="1" ht="38.25" x14ac:dyDescent="0.25">
      <c r="A39" s="121"/>
      <c r="B39" s="11" t="s">
        <v>64</v>
      </c>
      <c r="C39" s="22"/>
      <c r="D39" s="23"/>
      <c r="E39" s="24"/>
      <c r="F39" s="28"/>
      <c r="G39" s="23"/>
      <c r="H39" s="27">
        <v>42821</v>
      </c>
      <c r="I39" s="22">
        <f t="shared" si="2"/>
        <v>0</v>
      </c>
      <c r="J39" s="23">
        <f t="shared" si="2"/>
        <v>0</v>
      </c>
      <c r="K39" s="24">
        <f t="shared" si="2"/>
        <v>42821</v>
      </c>
      <c r="L39" s="69"/>
      <c r="M39" s="69"/>
    </row>
    <row r="40" spans="1:13" s="70" customFormat="1" x14ac:dyDescent="0.25">
      <c r="A40" s="121"/>
      <c r="B40" s="11" t="s">
        <v>65</v>
      </c>
      <c r="C40" s="22"/>
      <c r="D40" s="23"/>
      <c r="E40" s="24"/>
      <c r="F40" s="28">
        <v>15000</v>
      </c>
      <c r="G40" s="23"/>
      <c r="H40" s="27"/>
      <c r="I40" s="22">
        <f t="shared" si="2"/>
        <v>15000</v>
      </c>
      <c r="J40" s="23">
        <f t="shared" si="2"/>
        <v>0</v>
      </c>
      <c r="K40" s="24">
        <f t="shared" si="2"/>
        <v>0</v>
      </c>
      <c r="L40" s="69"/>
      <c r="M40" s="69"/>
    </row>
    <row r="41" spans="1:13" s="70" customFormat="1" ht="25.5" x14ac:dyDescent="0.25">
      <c r="A41" s="121"/>
      <c r="B41" s="11" t="s">
        <v>66</v>
      </c>
      <c r="C41" s="22"/>
      <c r="D41" s="23"/>
      <c r="E41" s="24"/>
      <c r="F41" s="28">
        <v>64.2</v>
      </c>
      <c r="G41" s="23"/>
      <c r="H41" s="27"/>
      <c r="I41" s="22">
        <f t="shared" si="2"/>
        <v>64.2</v>
      </c>
      <c r="J41" s="23">
        <f t="shared" si="2"/>
        <v>0</v>
      </c>
      <c r="K41" s="24">
        <f t="shared" si="2"/>
        <v>0</v>
      </c>
      <c r="L41" s="69"/>
      <c r="M41" s="69"/>
    </row>
    <row r="42" spans="1:13" s="70" customFormat="1" ht="51.75" thickBot="1" x14ac:dyDescent="0.3">
      <c r="A42" s="97"/>
      <c r="B42" s="85" t="s">
        <v>67</v>
      </c>
      <c r="C42" s="86"/>
      <c r="D42" s="87"/>
      <c r="E42" s="88"/>
      <c r="F42" s="89">
        <v>45000</v>
      </c>
      <c r="G42" s="87"/>
      <c r="H42" s="90"/>
      <c r="I42" s="86">
        <f t="shared" si="2"/>
        <v>45000</v>
      </c>
      <c r="J42" s="87">
        <f t="shared" si="2"/>
        <v>0</v>
      </c>
      <c r="K42" s="88">
        <f t="shared" si="2"/>
        <v>0</v>
      </c>
      <c r="L42" s="69"/>
      <c r="M42" s="69"/>
    </row>
    <row r="43" spans="1:13" s="72" customFormat="1" ht="26.25" customHeight="1" thickBot="1" x14ac:dyDescent="0.3">
      <c r="A43" s="54"/>
      <c r="B43" s="55" t="s">
        <v>29</v>
      </c>
      <c r="C43" s="56">
        <f>SUM(C45:C50)</f>
        <v>115265.5</v>
      </c>
      <c r="D43" s="63">
        <f t="shared" ref="D43:K43" si="6">SUM(D45:D50)</f>
        <v>115359.09999999999</v>
      </c>
      <c r="E43" s="59">
        <f t="shared" si="6"/>
        <v>115374.3</v>
      </c>
      <c r="F43" s="56">
        <f t="shared" si="6"/>
        <v>158122.4</v>
      </c>
      <c r="G43" s="57">
        <f t="shared" si="6"/>
        <v>161887.20000000001</v>
      </c>
      <c r="H43" s="59">
        <f t="shared" si="6"/>
        <v>162864.20000000001</v>
      </c>
      <c r="I43" s="56">
        <f t="shared" si="6"/>
        <v>42856.900000000009</v>
      </c>
      <c r="J43" s="57">
        <f t="shared" si="6"/>
        <v>46528.1</v>
      </c>
      <c r="K43" s="96">
        <f t="shared" si="6"/>
        <v>47489.899999999994</v>
      </c>
      <c r="L43" s="71"/>
      <c r="M43" s="71"/>
    </row>
    <row r="44" spans="1:13" ht="12.75" customHeight="1" x14ac:dyDescent="0.25">
      <c r="A44" s="73"/>
      <c r="B44" s="74" t="s">
        <v>30</v>
      </c>
      <c r="C44" s="91"/>
      <c r="D44" s="92"/>
      <c r="E44" s="39"/>
      <c r="F44" s="93"/>
      <c r="G44" s="94"/>
      <c r="H44" s="95"/>
      <c r="I44" s="30"/>
      <c r="J44" s="31"/>
      <c r="K44" s="32"/>
    </row>
    <row r="45" spans="1:13" s="36" customFormat="1" ht="68.25" customHeight="1" x14ac:dyDescent="0.25">
      <c r="A45" s="33" t="s">
        <v>31</v>
      </c>
      <c r="B45" s="11" t="s">
        <v>32</v>
      </c>
      <c r="C45" s="28">
        <v>5395.1</v>
      </c>
      <c r="D45" s="23">
        <v>5409.7</v>
      </c>
      <c r="E45" s="27">
        <v>5424.9</v>
      </c>
      <c r="F45" s="28">
        <v>5395</v>
      </c>
      <c r="G45" s="23">
        <v>5409.7</v>
      </c>
      <c r="H45" s="27">
        <v>5424.9</v>
      </c>
      <c r="I45" s="12">
        <f t="shared" ref="I45:K45" si="7">SUM(F45-C45)</f>
        <v>-0.1000000000003638</v>
      </c>
      <c r="J45" s="13">
        <f t="shared" si="7"/>
        <v>0</v>
      </c>
      <c r="K45" s="14">
        <f t="shared" si="7"/>
        <v>0</v>
      </c>
      <c r="L45" s="35"/>
      <c r="M45" s="35"/>
    </row>
    <row r="46" spans="1:13" s="36" customFormat="1" ht="89.25" x14ac:dyDescent="0.25">
      <c r="A46" s="112" t="s">
        <v>45</v>
      </c>
      <c r="B46" s="76" t="s">
        <v>33</v>
      </c>
      <c r="C46" s="28">
        <v>23756.7</v>
      </c>
      <c r="D46" s="23">
        <v>23835.7</v>
      </c>
      <c r="E46" s="27">
        <v>23835.7</v>
      </c>
      <c r="F46" s="103">
        <v>36400.9</v>
      </c>
      <c r="G46" s="104">
        <v>36077.9</v>
      </c>
      <c r="H46" s="105">
        <v>36035.699999999997</v>
      </c>
      <c r="I46" s="12">
        <f t="shared" ref="I46:K49" si="8">SUM(F46-C46)</f>
        <v>12644.2</v>
      </c>
      <c r="J46" s="13">
        <f t="shared" si="8"/>
        <v>12242.2</v>
      </c>
      <c r="K46" s="14">
        <f t="shared" si="8"/>
        <v>12199.999999999996</v>
      </c>
      <c r="L46" s="35"/>
      <c r="M46" s="35"/>
    </row>
    <row r="47" spans="1:13" s="36" customFormat="1" ht="38.25" x14ac:dyDescent="0.25">
      <c r="A47" s="120"/>
      <c r="B47" s="75" t="s">
        <v>34</v>
      </c>
      <c r="C47" s="34"/>
      <c r="D47" s="13"/>
      <c r="E47" s="14"/>
      <c r="F47" s="103">
        <v>18665.5</v>
      </c>
      <c r="G47" s="104">
        <v>19412.2</v>
      </c>
      <c r="H47" s="105">
        <v>20188.7</v>
      </c>
      <c r="I47" s="12">
        <f t="shared" si="8"/>
        <v>18665.5</v>
      </c>
      <c r="J47" s="13">
        <f t="shared" si="8"/>
        <v>19412.2</v>
      </c>
      <c r="K47" s="14">
        <f t="shared" si="8"/>
        <v>20188.7</v>
      </c>
      <c r="L47" s="35"/>
      <c r="M47" s="35"/>
    </row>
    <row r="48" spans="1:13" s="36" customFormat="1" ht="127.5" x14ac:dyDescent="0.25">
      <c r="A48" s="119"/>
      <c r="B48" s="11" t="s">
        <v>35</v>
      </c>
      <c r="C48" s="28">
        <v>84609.9</v>
      </c>
      <c r="D48" s="23">
        <v>84609.9</v>
      </c>
      <c r="E48" s="27">
        <v>84609.9</v>
      </c>
      <c r="F48" s="103">
        <v>90250.6</v>
      </c>
      <c r="G48" s="104">
        <v>93070.9</v>
      </c>
      <c r="H48" s="105">
        <v>93070.9</v>
      </c>
      <c r="I48" s="12">
        <f t="shared" si="8"/>
        <v>5640.7000000000116</v>
      </c>
      <c r="J48" s="13">
        <f t="shared" si="8"/>
        <v>8461</v>
      </c>
      <c r="K48" s="14">
        <f t="shared" si="8"/>
        <v>8461</v>
      </c>
      <c r="L48" s="35"/>
      <c r="M48" s="35"/>
    </row>
    <row r="49" spans="1:13" s="36" customFormat="1" ht="25.5" x14ac:dyDescent="0.25">
      <c r="A49" s="33" t="s">
        <v>6</v>
      </c>
      <c r="B49" s="11" t="s">
        <v>36</v>
      </c>
      <c r="C49" s="12"/>
      <c r="D49" s="13"/>
      <c r="E49" s="14"/>
      <c r="F49" s="103">
        <v>7410.4</v>
      </c>
      <c r="G49" s="104">
        <v>7916.5</v>
      </c>
      <c r="H49" s="105">
        <v>8144</v>
      </c>
      <c r="I49" s="12">
        <f t="shared" si="8"/>
        <v>7410.4</v>
      </c>
      <c r="J49" s="13">
        <f t="shared" si="8"/>
        <v>7916.5</v>
      </c>
      <c r="K49" s="14">
        <f t="shared" si="8"/>
        <v>8144</v>
      </c>
      <c r="L49" s="35"/>
      <c r="M49" s="35"/>
    </row>
    <row r="50" spans="1:13" s="36" customFormat="1" ht="51.75" thickBot="1" x14ac:dyDescent="0.3">
      <c r="A50" s="82"/>
      <c r="B50" s="84" t="s">
        <v>46</v>
      </c>
      <c r="C50" s="15">
        <v>1503.8</v>
      </c>
      <c r="D50" s="16">
        <v>1503.8</v>
      </c>
      <c r="E50" s="17">
        <v>1503.8</v>
      </c>
      <c r="F50" s="106"/>
      <c r="G50" s="107"/>
      <c r="H50" s="108"/>
      <c r="I50" s="12">
        <f t="shared" ref="I50" si="9">SUM(F50-C50)</f>
        <v>-1503.8</v>
      </c>
      <c r="J50" s="13">
        <f t="shared" ref="J50" si="10">SUM(G50-D50)</f>
        <v>-1503.8</v>
      </c>
      <c r="K50" s="14">
        <f t="shared" ref="K50" si="11">SUM(H50-E50)</f>
        <v>-1503.8</v>
      </c>
      <c r="L50" s="35"/>
      <c r="M50" s="35"/>
    </row>
    <row r="51" spans="1:13" s="72" customFormat="1" ht="15.75" customHeight="1" thickBot="1" x14ac:dyDescent="0.3">
      <c r="A51" s="54"/>
      <c r="B51" s="77" t="s">
        <v>37</v>
      </c>
      <c r="C51" s="58">
        <f t="shared" ref="C51:K51" si="12">SUM(C52:C56)</f>
        <v>5591.1</v>
      </c>
      <c r="D51" s="57">
        <f t="shared" si="12"/>
        <v>0</v>
      </c>
      <c r="E51" s="59">
        <f t="shared" si="12"/>
        <v>0</v>
      </c>
      <c r="F51" s="80">
        <f t="shared" si="12"/>
        <v>111913.29999999999</v>
      </c>
      <c r="G51" s="81">
        <f t="shared" si="12"/>
        <v>106672.49999999999</v>
      </c>
      <c r="H51" s="83">
        <f t="shared" si="12"/>
        <v>103991.09999999999</v>
      </c>
      <c r="I51" s="58">
        <f t="shared" si="12"/>
        <v>106322.19999999998</v>
      </c>
      <c r="J51" s="57">
        <f t="shared" si="12"/>
        <v>106672.49999999999</v>
      </c>
      <c r="K51" s="59">
        <f t="shared" si="12"/>
        <v>103991.09999999999</v>
      </c>
      <c r="L51" s="71"/>
      <c r="M51" s="71"/>
    </row>
    <row r="52" spans="1:13" ht="51" x14ac:dyDescent="0.25">
      <c r="A52" s="114" t="s">
        <v>31</v>
      </c>
      <c r="B52" s="37" t="s">
        <v>38</v>
      </c>
      <c r="C52" s="30"/>
      <c r="D52" s="31"/>
      <c r="E52" s="32"/>
      <c r="F52" s="109">
        <v>94117.2</v>
      </c>
      <c r="G52" s="110">
        <v>94446.399999999994</v>
      </c>
      <c r="H52" s="111">
        <v>91607.7</v>
      </c>
      <c r="I52" s="38">
        <f t="shared" ref="I52:K56" si="13">SUM(F52-C52)</f>
        <v>94117.2</v>
      </c>
      <c r="J52" s="31">
        <f t="shared" si="13"/>
        <v>94446.399999999994</v>
      </c>
      <c r="K52" s="39">
        <f t="shared" si="13"/>
        <v>91607.7</v>
      </c>
    </row>
    <row r="53" spans="1:13" ht="63.75" x14ac:dyDescent="0.25">
      <c r="A53" s="115"/>
      <c r="B53" s="40" t="s">
        <v>39</v>
      </c>
      <c r="C53" s="38"/>
      <c r="D53" s="31"/>
      <c r="E53" s="39"/>
      <c r="F53" s="103">
        <v>3527.9</v>
      </c>
      <c r="G53" s="104">
        <v>3527.9</v>
      </c>
      <c r="H53" s="105">
        <v>3527.9</v>
      </c>
      <c r="I53" s="38">
        <f t="shared" si="13"/>
        <v>3527.9</v>
      </c>
      <c r="J53" s="31">
        <f t="shared" si="13"/>
        <v>3527.9</v>
      </c>
      <c r="K53" s="39">
        <f t="shared" si="13"/>
        <v>3527.9</v>
      </c>
    </row>
    <row r="54" spans="1:13" ht="63.75" x14ac:dyDescent="0.25">
      <c r="A54" s="116"/>
      <c r="B54" s="41" t="s">
        <v>40</v>
      </c>
      <c r="C54" s="38"/>
      <c r="D54" s="31"/>
      <c r="E54" s="39"/>
      <c r="F54" s="103">
        <v>8568.2000000000007</v>
      </c>
      <c r="G54" s="104">
        <v>8698.2000000000007</v>
      </c>
      <c r="H54" s="105">
        <v>8855.5</v>
      </c>
      <c r="I54" s="38">
        <f t="shared" si="13"/>
        <v>8568.2000000000007</v>
      </c>
      <c r="J54" s="31">
        <f t="shared" si="13"/>
        <v>8698.2000000000007</v>
      </c>
      <c r="K54" s="39">
        <f t="shared" si="13"/>
        <v>8855.5</v>
      </c>
    </row>
    <row r="55" spans="1:13" ht="25.5" x14ac:dyDescent="0.25">
      <c r="A55" s="112" t="s">
        <v>24</v>
      </c>
      <c r="B55" s="41" t="s">
        <v>48</v>
      </c>
      <c r="C55" s="38">
        <v>5591.1</v>
      </c>
      <c r="D55" s="31"/>
      <c r="E55" s="39"/>
      <c r="F55" s="103"/>
      <c r="G55" s="104"/>
      <c r="H55" s="105"/>
      <c r="I55" s="38">
        <f t="shared" ref="I55" si="14">SUM(F55-C55)</f>
        <v>-5591.1</v>
      </c>
      <c r="J55" s="31">
        <f t="shared" ref="J55" si="15">SUM(G55-D55)</f>
        <v>0</v>
      </c>
      <c r="K55" s="39">
        <f t="shared" ref="K55" si="16">SUM(H55-E55)</f>
        <v>0</v>
      </c>
    </row>
    <row r="56" spans="1:13" ht="26.25" thickBot="1" x14ac:dyDescent="0.3">
      <c r="A56" s="113"/>
      <c r="B56" s="41" t="s">
        <v>41</v>
      </c>
      <c r="C56" s="38"/>
      <c r="D56" s="31"/>
      <c r="E56" s="39"/>
      <c r="F56" s="42">
        <v>5700</v>
      </c>
      <c r="G56" s="43"/>
      <c r="H56" s="44"/>
      <c r="I56" s="15">
        <f t="shared" si="13"/>
        <v>5700</v>
      </c>
      <c r="J56" s="16">
        <f t="shared" si="13"/>
        <v>0</v>
      </c>
      <c r="K56" s="17">
        <f t="shared" si="13"/>
        <v>0</v>
      </c>
    </row>
    <row r="57" spans="1:13" s="53" customFormat="1" ht="20.25" customHeight="1" thickBot="1" x14ac:dyDescent="0.3">
      <c r="A57" s="78"/>
      <c r="B57" s="79" t="s">
        <v>42</v>
      </c>
      <c r="C57" s="58">
        <f>SUM(C7+C43+C51)</f>
        <v>766814.8</v>
      </c>
      <c r="D57" s="58">
        <f t="shared" ref="D57:H57" si="17">SUM(D7+D43+D51)</f>
        <v>461522.1999999999</v>
      </c>
      <c r="E57" s="58">
        <f t="shared" si="17"/>
        <v>546240.4</v>
      </c>
      <c r="F57" s="58">
        <f t="shared" si="17"/>
        <v>1493316</v>
      </c>
      <c r="G57" s="58">
        <f t="shared" si="17"/>
        <v>682401.00000000012</v>
      </c>
      <c r="H57" s="58">
        <f t="shared" si="17"/>
        <v>1121583.8000000003</v>
      </c>
      <c r="I57" s="58">
        <f>SUM(I7+I43+I51)</f>
        <v>726501.2</v>
      </c>
      <c r="J57" s="57">
        <f t="shared" ref="J57:K57" si="18">SUM(J7+J43+J51)</f>
        <v>220878.8</v>
      </c>
      <c r="K57" s="59">
        <f t="shared" si="18"/>
        <v>575343.39999999991</v>
      </c>
      <c r="L57" s="18"/>
      <c r="M57" s="18"/>
    </row>
  </sheetData>
  <mergeCells count="15">
    <mergeCell ref="A55:A56"/>
    <mergeCell ref="A52:A54"/>
    <mergeCell ref="A3:K3"/>
    <mergeCell ref="A9:A12"/>
    <mergeCell ref="A46:A48"/>
    <mergeCell ref="A37:A41"/>
    <mergeCell ref="A13:A15"/>
    <mergeCell ref="A16:A21"/>
    <mergeCell ref="A22:A33"/>
    <mergeCell ref="A34:A36"/>
    <mergeCell ref="I5:K5"/>
    <mergeCell ref="A5:A6"/>
    <mergeCell ref="B5:B6"/>
    <mergeCell ref="C5:E5"/>
    <mergeCell ref="F5:H5"/>
  </mergeCells>
  <pageMargins left="0.11811023622047245" right="0.11811023622047245" top="0.19685039370078741" bottom="0.15748031496062992" header="0.31496062992125984" footer="0.31496062992125984"/>
  <pageSetup paperSize="9" scale="96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</vt:lpstr>
      <vt:lpstr>'прил 2'!Заголовки_для_печати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2024-12-16T04:33:35Z</cp:lastPrinted>
  <dcterms:created xsi:type="dcterms:W3CDTF">2024-12-06T10:33:22Z</dcterms:created>
  <dcterms:modified xsi:type="dcterms:W3CDTF">2024-12-16T04:53:31Z</dcterms:modified>
</cp:coreProperties>
</file>