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декабрь" sheetId="1" r:id="rId1"/>
  </sheets>
  <definedNames>
    <definedName name="_xlnm.Print_Titles" localSheetId="0">декабрь!$5:$5</definedName>
    <definedName name="_xlnm.Print_Area" localSheetId="0">декабрь!$A$1:$E$64</definedName>
  </definedNames>
  <calcPr calcId="145621"/>
</workbook>
</file>

<file path=xl/calcChain.xml><?xml version="1.0" encoding="utf-8"?>
<calcChain xmlns="http://schemas.openxmlformats.org/spreadsheetml/2006/main">
  <c r="B64" i="1" l="1"/>
  <c r="B63" i="1"/>
  <c r="C57" i="1"/>
  <c r="B57" i="1"/>
  <c r="C51" i="1"/>
  <c r="B51" i="1"/>
  <c r="C48" i="1"/>
  <c r="B36" i="1"/>
  <c r="B31" i="1"/>
  <c r="B61" i="1" s="1"/>
  <c r="B25" i="1"/>
  <c r="B62" i="1" s="1"/>
  <c r="B24" i="1"/>
  <c r="B48" i="1" s="1"/>
  <c r="C20" i="1"/>
  <c r="B20" i="1"/>
  <c r="C10" i="1"/>
  <c r="C52" i="1" s="1"/>
  <c r="C58" i="1" s="1"/>
  <c r="B10" i="1"/>
  <c r="B52" i="1" l="1"/>
  <c r="B58" i="1" s="1"/>
  <c r="B66" i="1" s="1"/>
</calcChain>
</file>

<file path=xl/sharedStrings.xml><?xml version="1.0" encoding="utf-8"?>
<sst xmlns="http://schemas.openxmlformats.org/spreadsheetml/2006/main" count="84" uniqueCount="74">
  <si>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</si>
  <si>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</si>
  <si>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</si>
  <si>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</si>
  <si>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2024г.</t>
  </si>
  <si>
    <t>2025г.</t>
  </si>
  <si>
    <t>Гос.программа</t>
  </si>
  <si>
    <t>Направление расходов</t>
  </si>
  <si>
    <t>1. Дотации</t>
  </si>
  <si>
    <t>Финансовое управление</t>
  </si>
  <si>
    <t>РПЧО от 03.12.2024 № 1337-рп (возмещение транспорт.предприятиям по мобилизации)</t>
  </si>
  <si>
    <t>Администрация МГО</t>
  </si>
  <si>
    <t>РПЧО от 06.12.2024 № 1358-рп (возмещение затрат теплоснабжающим организациям)</t>
  </si>
  <si>
    <t>итого ДОТАЦИЯ</t>
  </si>
  <si>
    <t xml:space="preserve">2. Субсидии </t>
  </si>
  <si>
    <t>Управление образования АМГО</t>
  </si>
  <si>
    <t>ГП Чел.обл "Развитие образования в Челябинской области"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</si>
  <si>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</si>
  <si>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Организация отдыха детей в каникулярное время</t>
  </si>
  <si>
    <t xml:space="preserve">На обеспечение образовательных организаций 1,2 категории квалифицированной охраной </t>
  </si>
  <si>
    <t xml:space="preserve">ГП Чел.обл  "Поддержка и развитие дошкольного образования в Челябинской области" 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</si>
  <si>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дошкольные образовательные организации, через предоставление компенсации части родительской платы</t>
  </si>
  <si>
    <t>Разработка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</si>
  <si>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ГП Чел.обл "Развитие дорожного хозяйства и транспортной доступности в Челябинской области"</t>
  </si>
  <si>
    <t>Капитальный ремонт, ремонт и содержание автомобильных дорог общего пользования местного значения</t>
  </si>
  <si>
    <t>ГП Чел.обл. «Развитие физической культуры и спорта в Челябинской области»</t>
  </si>
  <si>
    <t xml:space="preserve">На капитальные вложения в объекты физической культуры и спорта, находящиеся в муниципальной собственности, в целях развития спортивной инфраструктуры </t>
  </si>
  <si>
    <t>УСЗН АМГО</t>
  </si>
  <si>
    <t xml:space="preserve">ГП Чел.обл  "Развитие социальной защиты населения в Челябинской области" </t>
  </si>
  <si>
    <t>Содержание УСЗН</t>
  </si>
  <si>
    <t>Итого по субсидиям</t>
  </si>
  <si>
    <t>3. Субвенции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</si>
  <si>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«О статусе и дополнительных мерах социальной поддержки многодетной семьи в Челябинской области»,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</si>
  <si>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</si>
  <si>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</si>
  <si>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</si>
  <si>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</si>
  <si>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</si>
  <si>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 xml:space="preserve">На организацию и осуществление деятельности по опеке и попечительству </t>
  </si>
  <si>
    <t xml:space="preserve">На предоставление гражданам субсидий на оплату жилого помещения и коммунальных услуг 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</si>
  <si>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</t>
  </si>
  <si>
    <t>Субвенции на оплату жилищно-коммунальных услуг отдельным категориям граждан за счет средств резервного фонда Правительства Российской Федерации</t>
  </si>
  <si>
    <t xml:space="preserve">На ежегодную денежную выплату лицам, награжденным нагрудным знаком  «Почетный донор России» 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</si>
  <si>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</si>
  <si>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</si>
  <si>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«Об областном единовременном пособии при рождении ребенка»</t>
  </si>
  <si>
    <t>Адресная субсидия гражданам в связи с ростом платы за коммунальные услуги</t>
  </si>
  <si>
    <t>Ежемесячная денежная выплата в соответствии с Законом Челябинской области от 30 ноября 2004 года № 327-ЗО «О мерах социальной поддержки ветеранов в Челябинской области» (труженники тыла)</t>
  </si>
  <si>
    <t xml:space="preserve">Обеспечение дополнительных мер социальной поддержки отдельных категорий граждан в Челябинской области (компенсация расходов на оплату жилых помещений и коммунальных услуг) </t>
  </si>
  <si>
    <t xml:space="preserve">Предоставление мер социальной поддержки в соответствии с Законом Челябинской области от 24 августа 2016 года № 396-ЗО «О дополнительных мерах социальной поддержки детей погибших участников Великой Отечественной войны и приравненных к ним лиц» (ежемесячное социальное пособие и возмещение расходов, связанных с проездом к местам захоронения) </t>
  </si>
  <si>
    <t xml:space="preserve">Обеспечение дополнительных мер социальной поддержки отдельных категорий граждан в Челябинской области (компенсационные выплаты за пользование услугами связи) </t>
  </si>
  <si>
    <t>Пособие на ребенка (Закон Челябинской области "О  пособии на ребенка")</t>
  </si>
  <si>
    <t>Ежемесячная денежная выплата в соответствии с Законом Челябинской области от 29 ноября 2007 года № 220-ЗО «О звании «Ветеран труда Челябинской области»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</si>
  <si>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  </t>
  </si>
  <si>
    <t xml:space="preserve">Ежемесячная денежная выплата на оплату жилья и коммунальных услуг многодетной семье 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</si>
  <si>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</si>
  <si>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Итого по субвенциям</t>
  </si>
  <si>
    <t>3. Иные межбюджетные трансферты</t>
  </si>
  <si>
    <t>Итого по иным трансфертам</t>
  </si>
  <si>
    <t>ВСЕГО по межбюджетным трансфертам</t>
  </si>
  <si>
    <t>3. Прочие безвозмездные поступления:</t>
  </si>
  <si>
    <t>от ПАО "Банк Уралсиб" для МКОУ СОШ № 29 на приобретение интерактивной доски, на организацию и проведение мероприятия, посвященного юбилею школы</t>
  </si>
  <si>
    <t>Управление Культуры АМГО</t>
  </si>
  <si>
    <t>от ПАО "Уральский банк реконструкции и развития" для МКУ "ЦБС" на приобретение канцтоваров</t>
  </si>
  <si>
    <t>УФКС АМГО</t>
  </si>
  <si>
    <t>от физ.лиц МКУ ДО "СШ по АВС" МГОна приобретение основных средств</t>
  </si>
  <si>
    <t xml:space="preserve">Итого по прочим безвозмездным </t>
  </si>
  <si>
    <t>ВСЕГО по "Безвозмездным поступлениям"</t>
  </si>
  <si>
    <t>УСЗН</t>
  </si>
  <si>
    <t>УО</t>
  </si>
  <si>
    <t>АМГО</t>
  </si>
  <si>
    <t>ФУ</t>
  </si>
  <si>
    <t>РПЧО от 25.11.2024 № 1275-рп (программное обеспечение)</t>
  </si>
  <si>
    <t>за период от уточненного бюджета от 29.11.2024 № 1 по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</si>
</sst>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3" borderId="12" xfId="0" applyFont="1" applyFill="1" applyBorder="1" applyAlignment="1">
      <alignment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3" fillId="2" borderId="12" xfId="0" applyFont="1" applyFill="1" applyBorder="1" applyAlignment="1">
      <alignment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0" xfId="0" applyFont="1"/>
    <xf numFmtId="4" fontId="5" fillId="0" borderId="0" xfId="0" applyNumberFormat="1" applyFont="1"/>
    <xf numFmtId="0" fontId="6" fillId="0" borderId="13" xfId="0" applyFont="1" applyBorder="1" applyAlignment="1">
      <alignment horizontal="right"/>
    </xf>
    <xf numFmtId="4" fontId="6" fillId="0" borderId="13" xfId="0" applyNumberFormat="1" applyFont="1" applyBorder="1"/>
    <xf numFmtId="0" fontId="6" fillId="0" borderId="13" xfId="0" applyFont="1" applyBorder="1"/>
    <xf numFmtId="0" fontId="7" fillId="0" borderId="13" xfId="0" applyFont="1" applyBorder="1"/>
    <xf numFmtId="164" fontId="6" fillId="0" borderId="13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justify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="90" zoomScaleNormal="9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H58" sqref="H58"/>
    </sheetView>
  </sheetViews>
  <sheetFormatPr defaultRowHeight="15.75" x14ac:dyDescent="0.25"/>
  <cols>
    <col min="1" max="1" width="27.140625" style="1" customWidth="1"/>
    <col min="2" max="2" width="14.42578125" style="2" customWidth="1"/>
    <col min="3" max="3" width="15" style="2" hidden="1" customWidth="1"/>
    <col min="4" max="4" width="22.42578125" style="3" customWidth="1"/>
    <col min="5" max="5" width="76.7109375" style="59" customWidth="1"/>
    <col min="6" max="6" width="14" style="5" customWidth="1"/>
    <col min="7" max="16384" width="9.140625" style="5"/>
  </cols>
  <sheetData>
    <row r="1" spans="1:5" x14ac:dyDescent="0.25">
      <c r="E1" s="4" t="s">
        <v>0</v>
      </c>
    </row>
    <row r="2" spans="1:5" x14ac:dyDescent="0.25">
      <c r="A2" s="77" t="s">
        <v>1</v>
      </c>
      <c r="B2" s="78"/>
      <c r="C2" s="78"/>
      <c r="D2" s="78"/>
      <c r="E2" s="78"/>
    </row>
    <row r="3" spans="1:5" x14ac:dyDescent="0.25">
      <c r="A3" s="79" t="s">
        <v>73</v>
      </c>
      <c r="B3" s="79"/>
      <c r="C3" s="79"/>
      <c r="D3" s="80"/>
      <c r="E3" s="80"/>
    </row>
    <row r="4" spans="1:5" ht="16.5" thickBot="1" x14ac:dyDescent="0.3">
      <c r="A4" s="6"/>
      <c r="B4" s="7"/>
      <c r="C4" s="7"/>
      <c r="E4" s="8" t="s">
        <v>2</v>
      </c>
    </row>
    <row r="5" spans="1:5" ht="16.5" thickBot="1" x14ac:dyDescent="0.3">
      <c r="A5" s="9" t="s">
        <v>3</v>
      </c>
      <c r="B5" s="10" t="s">
        <v>4</v>
      </c>
      <c r="C5" s="10" t="s">
        <v>5</v>
      </c>
      <c r="D5" s="11" t="s">
        <v>6</v>
      </c>
      <c r="E5" s="12" t="s">
        <v>7</v>
      </c>
    </row>
    <row r="6" spans="1:5" s="13" customFormat="1" x14ac:dyDescent="0.25">
      <c r="A6" s="81" t="s">
        <v>8</v>
      </c>
      <c r="B6" s="82"/>
      <c r="C6" s="82"/>
      <c r="D6" s="82"/>
      <c r="E6" s="83"/>
    </row>
    <row r="7" spans="1:5" s="13" customFormat="1" ht="31.5" x14ac:dyDescent="0.25">
      <c r="A7" s="14" t="s">
        <v>9</v>
      </c>
      <c r="B7" s="15">
        <v>707.8</v>
      </c>
      <c r="C7" s="16"/>
      <c r="D7" s="17"/>
      <c r="E7" s="18" t="s">
        <v>10</v>
      </c>
    </row>
    <row r="8" spans="1:5" s="13" customFormat="1" x14ac:dyDescent="0.25">
      <c r="A8" s="14" t="s">
        <v>9</v>
      </c>
      <c r="B8" s="15">
        <v>3494.7</v>
      </c>
      <c r="C8" s="16"/>
      <c r="D8" s="17"/>
      <c r="E8" s="18" t="s">
        <v>72</v>
      </c>
    </row>
    <row r="9" spans="1:5" s="19" customFormat="1" ht="31.5" x14ac:dyDescent="0.25">
      <c r="A9" s="14" t="s">
        <v>11</v>
      </c>
      <c r="B9" s="15">
        <v>6126.5</v>
      </c>
      <c r="C9" s="16"/>
      <c r="D9" s="17"/>
      <c r="E9" s="18" t="s">
        <v>12</v>
      </c>
    </row>
    <row r="10" spans="1:5" s="13" customFormat="1" x14ac:dyDescent="0.25">
      <c r="A10" s="20" t="s">
        <v>13</v>
      </c>
      <c r="B10" s="21">
        <f>SUM(B7:B9)</f>
        <v>10329</v>
      </c>
      <c r="C10" s="21">
        <f>SUM(C9:C9)</f>
        <v>0</v>
      </c>
      <c r="D10" s="22"/>
      <c r="E10" s="23"/>
    </row>
    <row r="11" spans="1:5" s="13" customFormat="1" x14ac:dyDescent="0.25">
      <c r="A11" s="84" t="s">
        <v>14</v>
      </c>
      <c r="B11" s="85"/>
      <c r="C11" s="85"/>
      <c r="D11" s="85"/>
      <c r="E11" s="86"/>
    </row>
    <row r="12" spans="1:5" s="13" customFormat="1" ht="47.25" x14ac:dyDescent="0.25">
      <c r="A12" s="68" t="s">
        <v>15</v>
      </c>
      <c r="B12" s="24">
        <v>-1874.8</v>
      </c>
      <c r="C12" s="24"/>
      <c r="D12" s="87" t="s">
        <v>16</v>
      </c>
      <c r="E12" s="25" t="s">
        <v>17</v>
      </c>
    </row>
    <row r="13" spans="1:5" s="13" customFormat="1" x14ac:dyDescent="0.25">
      <c r="A13" s="69"/>
      <c r="B13" s="24">
        <v>-354.6</v>
      </c>
      <c r="C13" s="24"/>
      <c r="D13" s="88"/>
      <c r="E13" s="25" t="s">
        <v>18</v>
      </c>
    </row>
    <row r="14" spans="1:5" s="13" customFormat="1" ht="31.5" x14ac:dyDescent="0.25">
      <c r="A14" s="69"/>
      <c r="B14" s="24">
        <v>-1335.6</v>
      </c>
      <c r="C14" s="24"/>
      <c r="D14" s="88"/>
      <c r="E14" s="25" t="s">
        <v>19</v>
      </c>
    </row>
    <row r="15" spans="1:5" s="13" customFormat="1" ht="78.75" x14ac:dyDescent="0.25">
      <c r="A15" s="69"/>
      <c r="B15" s="24">
        <v>-600</v>
      </c>
      <c r="C15" s="24"/>
      <c r="D15" s="75" t="s">
        <v>20</v>
      </c>
      <c r="E15" s="25" t="s">
        <v>21</v>
      </c>
    </row>
    <row r="16" spans="1:5" s="13" customFormat="1" ht="63" x14ac:dyDescent="0.25">
      <c r="A16" s="69"/>
      <c r="B16" s="24">
        <v>-213.7</v>
      </c>
      <c r="C16" s="24"/>
      <c r="D16" s="73"/>
      <c r="E16" s="25" t="s">
        <v>22</v>
      </c>
    </row>
    <row r="17" spans="1:5" s="13" customFormat="1" ht="63.75" x14ac:dyDescent="0.25">
      <c r="A17" s="66" t="s">
        <v>11</v>
      </c>
      <c r="B17" s="26">
        <v>-2254.5</v>
      </c>
      <c r="C17" s="26"/>
      <c r="D17" s="27" t="s">
        <v>23</v>
      </c>
      <c r="E17" s="25" t="s">
        <v>24</v>
      </c>
    </row>
    <row r="18" spans="1:5" s="13" customFormat="1" ht="51" x14ac:dyDescent="0.25">
      <c r="A18" s="67"/>
      <c r="B18" s="26">
        <v>35923.199999999997</v>
      </c>
      <c r="C18" s="28"/>
      <c r="D18" s="29" t="s">
        <v>25</v>
      </c>
      <c r="E18" s="25" t="s">
        <v>26</v>
      </c>
    </row>
    <row r="19" spans="1:5" s="13" customFormat="1" ht="51" x14ac:dyDescent="0.25">
      <c r="A19" s="30" t="s">
        <v>27</v>
      </c>
      <c r="B19" s="26">
        <v>1092.3</v>
      </c>
      <c r="C19" s="26"/>
      <c r="D19" s="27" t="s">
        <v>28</v>
      </c>
      <c r="E19" s="25" t="s">
        <v>29</v>
      </c>
    </row>
    <row r="20" spans="1:5" s="13" customFormat="1" x14ac:dyDescent="0.25">
      <c r="A20" s="20" t="s">
        <v>30</v>
      </c>
      <c r="B20" s="21">
        <f>SUM(B12:B19)</f>
        <v>30382.299999999996</v>
      </c>
      <c r="C20" s="21">
        <f>SUM(C12:C19)</f>
        <v>0</v>
      </c>
      <c r="D20" s="31"/>
      <c r="E20" s="32"/>
    </row>
    <row r="21" spans="1:5" s="13" customFormat="1" x14ac:dyDescent="0.25">
      <c r="A21" s="60" t="s">
        <v>31</v>
      </c>
      <c r="B21" s="61"/>
      <c r="C21" s="61"/>
      <c r="D21" s="61"/>
      <c r="E21" s="62"/>
    </row>
    <row r="22" spans="1:5" s="13" customFormat="1" ht="157.5" x14ac:dyDescent="0.25">
      <c r="A22" s="68" t="s">
        <v>15</v>
      </c>
      <c r="B22" s="26">
        <v>-8142.9</v>
      </c>
      <c r="C22" s="28"/>
      <c r="D22" s="71" t="s">
        <v>16</v>
      </c>
      <c r="E22" s="25" t="s">
        <v>32</v>
      </c>
    </row>
    <row r="23" spans="1:5" s="13" customFormat="1" ht="126" x14ac:dyDescent="0.25">
      <c r="A23" s="69"/>
      <c r="B23" s="26">
        <v>-1292.0999999999999</v>
      </c>
      <c r="C23" s="28"/>
      <c r="D23" s="72"/>
      <c r="E23" s="25" t="s">
        <v>33</v>
      </c>
    </row>
    <row r="24" spans="1:5" s="13" customFormat="1" ht="94.5" x14ac:dyDescent="0.25">
      <c r="A24" s="69"/>
      <c r="B24" s="26">
        <f>-6500+231.7</f>
        <v>-6268.3</v>
      </c>
      <c r="C24" s="28"/>
      <c r="D24" s="73"/>
      <c r="E24" s="25" t="s">
        <v>34</v>
      </c>
    </row>
    <row r="25" spans="1:5" s="13" customFormat="1" ht="47.25" x14ac:dyDescent="0.25">
      <c r="A25" s="69"/>
      <c r="B25" s="26">
        <f>22992.6+24981.5</f>
        <v>47974.1</v>
      </c>
      <c r="C25" s="28"/>
      <c r="D25" s="71" t="s">
        <v>20</v>
      </c>
      <c r="E25" s="25" t="s">
        <v>35</v>
      </c>
    </row>
    <row r="26" spans="1:5" s="13" customFormat="1" ht="63" x14ac:dyDescent="0.25">
      <c r="A26" s="69"/>
      <c r="B26" s="26">
        <v>-2000</v>
      </c>
      <c r="C26" s="28"/>
      <c r="D26" s="74"/>
      <c r="E26" s="25" t="s">
        <v>36</v>
      </c>
    </row>
    <row r="27" spans="1:5" s="13" customFormat="1" x14ac:dyDescent="0.25">
      <c r="A27" s="69"/>
      <c r="B27" s="26"/>
      <c r="C27" s="28"/>
      <c r="D27" s="33"/>
      <c r="E27" s="25"/>
    </row>
    <row r="28" spans="1:5" s="13" customFormat="1" x14ac:dyDescent="0.25">
      <c r="A28" s="70"/>
      <c r="B28" s="26"/>
      <c r="C28" s="28"/>
      <c r="D28" s="33"/>
      <c r="E28" s="25"/>
    </row>
    <row r="29" spans="1:5" s="13" customFormat="1" ht="110.25" x14ac:dyDescent="0.25">
      <c r="A29" s="34" t="s">
        <v>11</v>
      </c>
      <c r="B29" s="26">
        <v>-841.9</v>
      </c>
      <c r="C29" s="28"/>
      <c r="D29" s="33" t="s">
        <v>28</v>
      </c>
      <c r="E29" s="25" t="s">
        <v>37</v>
      </c>
    </row>
    <row r="30" spans="1:5" s="13" customFormat="1" x14ac:dyDescent="0.25">
      <c r="A30" s="68" t="s">
        <v>27</v>
      </c>
      <c r="B30" s="26">
        <v>89.2</v>
      </c>
      <c r="C30" s="28"/>
      <c r="D30" s="75" t="s">
        <v>28</v>
      </c>
      <c r="E30" s="25" t="s">
        <v>38</v>
      </c>
    </row>
    <row r="31" spans="1:5" s="13" customFormat="1" ht="31.5" x14ac:dyDescent="0.25">
      <c r="A31" s="69"/>
      <c r="B31" s="26">
        <f>347.3-24701.3</f>
        <v>-24354</v>
      </c>
      <c r="C31" s="28"/>
      <c r="D31" s="75"/>
      <c r="E31" s="25" t="s">
        <v>39</v>
      </c>
    </row>
    <row r="32" spans="1:5" s="13" customFormat="1" ht="78.75" x14ac:dyDescent="0.25">
      <c r="A32" s="69"/>
      <c r="B32" s="26">
        <v>-100</v>
      </c>
      <c r="C32" s="26"/>
      <c r="D32" s="75"/>
      <c r="E32" s="35" t="s">
        <v>40</v>
      </c>
    </row>
    <row r="33" spans="1:5" s="13" customFormat="1" ht="47.25" x14ac:dyDescent="0.25">
      <c r="A33" s="69"/>
      <c r="B33" s="26">
        <v>5877.6</v>
      </c>
      <c r="C33" s="26"/>
      <c r="D33" s="75"/>
      <c r="E33" s="35" t="s">
        <v>41</v>
      </c>
    </row>
    <row r="34" spans="1:5" s="13" customFormat="1" ht="31.5" x14ac:dyDescent="0.25">
      <c r="A34" s="69"/>
      <c r="B34" s="26">
        <v>-2.5</v>
      </c>
      <c r="C34" s="26"/>
      <c r="D34" s="75"/>
      <c r="E34" s="35" t="s">
        <v>42</v>
      </c>
    </row>
    <row r="35" spans="1:5" s="13" customFormat="1" ht="47.25" x14ac:dyDescent="0.25">
      <c r="A35" s="69"/>
      <c r="B35" s="26">
        <v>-90.8</v>
      </c>
      <c r="C35" s="26"/>
      <c r="D35" s="75"/>
      <c r="E35" s="35" t="s">
        <v>43</v>
      </c>
    </row>
    <row r="36" spans="1:5" s="13" customFormat="1" ht="47.25" x14ac:dyDescent="0.25">
      <c r="A36" s="69"/>
      <c r="B36" s="26">
        <f>36.9</f>
        <v>36.9</v>
      </c>
      <c r="C36" s="26"/>
      <c r="D36" s="75"/>
      <c r="E36" s="35" t="s">
        <v>44</v>
      </c>
    </row>
    <row r="37" spans="1:5" s="13" customFormat="1" ht="47.25" x14ac:dyDescent="0.25">
      <c r="A37" s="69"/>
      <c r="B37" s="26">
        <v>150</v>
      </c>
      <c r="C37" s="26"/>
      <c r="D37" s="75"/>
      <c r="E37" s="35" t="s">
        <v>45</v>
      </c>
    </row>
    <row r="38" spans="1:5" s="13" customFormat="1" ht="31.5" x14ac:dyDescent="0.25">
      <c r="A38" s="69"/>
      <c r="B38" s="26">
        <v>-0.6</v>
      </c>
      <c r="C38" s="26"/>
      <c r="D38" s="75"/>
      <c r="E38" s="35" t="s">
        <v>46</v>
      </c>
    </row>
    <row r="39" spans="1:5" s="13" customFormat="1" ht="47.25" x14ac:dyDescent="0.25">
      <c r="A39" s="69"/>
      <c r="B39" s="26">
        <v>-3692.2</v>
      </c>
      <c r="C39" s="26"/>
      <c r="D39" s="75"/>
      <c r="E39" s="35" t="s">
        <v>47</v>
      </c>
    </row>
    <row r="40" spans="1:5" s="13" customFormat="1" ht="47.25" x14ac:dyDescent="0.25">
      <c r="A40" s="69"/>
      <c r="B40" s="26">
        <v>-10</v>
      </c>
      <c r="C40" s="26"/>
      <c r="D40" s="75"/>
      <c r="E40" s="35" t="s">
        <v>48</v>
      </c>
    </row>
    <row r="41" spans="1:5" s="13" customFormat="1" ht="94.5" x14ac:dyDescent="0.25">
      <c r="A41" s="69"/>
      <c r="B41" s="26">
        <v>-185</v>
      </c>
      <c r="C41" s="26"/>
      <c r="D41" s="75"/>
      <c r="E41" s="35" t="s">
        <v>49</v>
      </c>
    </row>
    <row r="42" spans="1:5" s="13" customFormat="1" ht="47.25" x14ac:dyDescent="0.25">
      <c r="A42" s="69"/>
      <c r="B42" s="26">
        <v>-0.9</v>
      </c>
      <c r="C42" s="26"/>
      <c r="D42" s="75"/>
      <c r="E42" s="35" t="s">
        <v>50</v>
      </c>
    </row>
    <row r="43" spans="1:5" s="13" customFormat="1" x14ac:dyDescent="0.25">
      <c r="A43" s="69"/>
      <c r="B43" s="26">
        <v>-574.6</v>
      </c>
      <c r="C43" s="26"/>
      <c r="D43" s="75"/>
      <c r="E43" s="35" t="s">
        <v>51</v>
      </c>
    </row>
    <row r="44" spans="1:5" s="13" customFormat="1" ht="47.25" x14ac:dyDescent="0.25">
      <c r="A44" s="69"/>
      <c r="B44" s="26">
        <v>-2415.5</v>
      </c>
      <c r="C44" s="26"/>
      <c r="D44" s="75"/>
      <c r="E44" s="35" t="s">
        <v>52</v>
      </c>
    </row>
    <row r="45" spans="1:5" s="13" customFormat="1" ht="94.5" x14ac:dyDescent="0.25">
      <c r="A45" s="69"/>
      <c r="B45" s="26">
        <v>2000</v>
      </c>
      <c r="C45" s="26"/>
      <c r="D45" s="75"/>
      <c r="E45" s="35" t="s">
        <v>53</v>
      </c>
    </row>
    <row r="46" spans="1:5" s="13" customFormat="1" ht="31.5" x14ac:dyDescent="0.25">
      <c r="A46" s="69"/>
      <c r="B46" s="26">
        <v>-16200</v>
      </c>
      <c r="C46" s="26"/>
      <c r="D46" s="75"/>
      <c r="E46" s="35" t="s">
        <v>54</v>
      </c>
    </row>
    <row r="47" spans="1:5" s="13" customFormat="1" ht="78.75" x14ac:dyDescent="0.25">
      <c r="A47" s="70"/>
      <c r="B47" s="26">
        <v>3132.3</v>
      </c>
      <c r="C47" s="26"/>
      <c r="D47" s="76"/>
      <c r="E47" s="35" t="s">
        <v>55</v>
      </c>
    </row>
    <row r="48" spans="1:5" s="13" customFormat="1" x14ac:dyDescent="0.25">
      <c r="A48" s="20" t="s">
        <v>56</v>
      </c>
      <c r="B48" s="21">
        <f>SUM(B22:B47)</f>
        <v>-6911.2</v>
      </c>
      <c r="C48" s="21">
        <f>SUM(C22:C47)</f>
        <v>0</v>
      </c>
      <c r="D48" s="22"/>
      <c r="E48" s="32"/>
    </row>
    <row r="49" spans="1:6" s="13" customFormat="1" hidden="1" x14ac:dyDescent="0.25">
      <c r="A49" s="60" t="s">
        <v>57</v>
      </c>
      <c r="B49" s="61"/>
      <c r="C49" s="61"/>
      <c r="D49" s="61"/>
      <c r="E49" s="62"/>
    </row>
    <row r="50" spans="1:6" s="13" customFormat="1" ht="12.75" hidden="1" customHeight="1" x14ac:dyDescent="0.25">
      <c r="A50" s="14"/>
      <c r="B50" s="26"/>
      <c r="C50" s="26"/>
      <c r="D50" s="29"/>
      <c r="E50" s="35"/>
      <c r="F50" s="36"/>
    </row>
    <row r="51" spans="1:6" s="13" customFormat="1" ht="31.5" hidden="1" x14ac:dyDescent="0.25">
      <c r="A51" s="37" t="s">
        <v>58</v>
      </c>
      <c r="B51" s="38">
        <f>SUM(B50:B50)</f>
        <v>0</v>
      </c>
      <c r="C51" s="38">
        <f>SUM(C50:C50)</f>
        <v>0</v>
      </c>
      <c r="D51" s="39"/>
      <c r="E51" s="40"/>
    </row>
    <row r="52" spans="1:6" s="13" customFormat="1" ht="47.25" x14ac:dyDescent="0.25">
      <c r="A52" s="41" t="s">
        <v>59</v>
      </c>
      <c r="B52" s="21">
        <f>SUM(B10+B20+B48)+B51</f>
        <v>33800.1</v>
      </c>
      <c r="C52" s="21">
        <f>SUM(C10+C20+C48)+C51</f>
        <v>0</v>
      </c>
      <c r="D52" s="22"/>
      <c r="E52" s="32"/>
    </row>
    <row r="53" spans="1:6" s="13" customFormat="1" x14ac:dyDescent="0.25">
      <c r="A53" s="63" t="s">
        <v>60</v>
      </c>
      <c r="B53" s="64"/>
      <c r="C53" s="64"/>
      <c r="D53" s="64"/>
      <c r="E53" s="65"/>
    </row>
    <row r="54" spans="1:6" s="13" customFormat="1" ht="47.25" x14ac:dyDescent="0.25">
      <c r="A54" s="14" t="s">
        <v>15</v>
      </c>
      <c r="B54" s="26">
        <v>92</v>
      </c>
      <c r="C54" s="26"/>
      <c r="D54" s="42"/>
      <c r="E54" s="35" t="s">
        <v>61</v>
      </c>
    </row>
    <row r="55" spans="1:6" s="13" customFormat="1" ht="31.5" x14ac:dyDescent="0.25">
      <c r="A55" s="14" t="s">
        <v>62</v>
      </c>
      <c r="B55" s="26">
        <v>14.1</v>
      </c>
      <c r="C55" s="26"/>
      <c r="D55" s="42"/>
      <c r="E55" s="35" t="s">
        <v>63</v>
      </c>
    </row>
    <row r="56" spans="1:6" s="13" customFormat="1" ht="31.5" x14ac:dyDescent="0.25">
      <c r="A56" s="14" t="s">
        <v>64</v>
      </c>
      <c r="B56" s="26">
        <v>35</v>
      </c>
      <c r="C56" s="26"/>
      <c r="D56" s="42"/>
      <c r="E56" s="35" t="s">
        <v>65</v>
      </c>
    </row>
    <row r="57" spans="1:6" ht="31.5" x14ac:dyDescent="0.25">
      <c r="A57" s="43" t="s">
        <v>66</v>
      </c>
      <c r="B57" s="44">
        <f>SUM(B54:B56)</f>
        <v>141.1</v>
      </c>
      <c r="C57" s="44">
        <f>SUM(C54:C56)</f>
        <v>0</v>
      </c>
      <c r="D57" s="45"/>
      <c r="E57" s="46"/>
    </row>
    <row r="58" spans="1:6" ht="48" thickBot="1" x14ac:dyDescent="0.3">
      <c r="A58" s="47" t="s">
        <v>67</v>
      </c>
      <c r="B58" s="48">
        <f>SUM(B52+B57)</f>
        <v>33941.199999999997</v>
      </c>
      <c r="C58" s="48">
        <f>SUM(C52+C57)</f>
        <v>0</v>
      </c>
      <c r="D58" s="49"/>
      <c r="E58" s="50"/>
    </row>
    <row r="59" spans="1:6" x14ac:dyDescent="0.25">
      <c r="A59" s="5"/>
      <c r="B59" s="5"/>
      <c r="C59" s="5"/>
      <c r="D59" s="51"/>
      <c r="E59" s="5"/>
    </row>
    <row r="60" spans="1:6" hidden="1" x14ac:dyDescent="0.25">
      <c r="A60" s="5"/>
      <c r="B60" s="52"/>
      <c r="C60" s="5"/>
      <c r="D60" s="51"/>
      <c r="E60" s="5"/>
    </row>
    <row r="61" spans="1:6" hidden="1" x14ac:dyDescent="0.25">
      <c r="A61" s="53" t="s">
        <v>68</v>
      </c>
      <c r="B61" s="54">
        <f>B19+B30+B31+B32+B33+B34+B37+B35+B36+B38+B47+B39+B40+B41+B42+B43+B44+B45+B46</f>
        <v>-35247.800000000003</v>
      </c>
      <c r="C61" s="55"/>
      <c r="D61" s="56"/>
      <c r="E61" s="55"/>
    </row>
    <row r="62" spans="1:6" hidden="1" x14ac:dyDescent="0.25">
      <c r="A62" s="53" t="s">
        <v>69</v>
      </c>
      <c r="B62" s="57" t="e">
        <f>B12+B13+B14+B15+B16+#REF!+B22+B23+B24+B25+B26+B50</f>
        <v>#REF!</v>
      </c>
      <c r="C62" s="55"/>
      <c r="D62" s="56"/>
      <c r="E62" s="55"/>
    </row>
    <row r="63" spans="1:6" hidden="1" x14ac:dyDescent="0.25">
      <c r="A63" s="53" t="s">
        <v>70</v>
      </c>
      <c r="B63" s="57">
        <f>B17+B18+B29+B9</f>
        <v>38953.299999999996</v>
      </c>
      <c r="C63" s="55"/>
      <c r="D63" s="56"/>
      <c r="E63" s="55"/>
    </row>
    <row r="64" spans="1:6" hidden="1" x14ac:dyDescent="0.25">
      <c r="A64" s="53" t="s">
        <v>71</v>
      </c>
      <c r="B64" s="57">
        <f>B8+B7</f>
        <v>4202.5</v>
      </c>
      <c r="C64" s="55"/>
      <c r="D64" s="56"/>
      <c r="E64" s="55"/>
    </row>
    <row r="65" spans="1:5" hidden="1" x14ac:dyDescent="0.25">
      <c r="A65" s="5"/>
      <c r="B65" s="5"/>
      <c r="C65" s="5"/>
      <c r="D65" s="51"/>
      <c r="E65" s="5"/>
    </row>
    <row r="66" spans="1:5" hidden="1" x14ac:dyDescent="0.25">
      <c r="A66" s="5"/>
      <c r="B66" s="58" t="e">
        <f>B61+B62+B63+B64-B58</f>
        <v>#REF!</v>
      </c>
      <c r="C66" s="5"/>
      <c r="D66" s="51"/>
      <c r="E66" s="5"/>
    </row>
    <row r="67" spans="1:5" hidden="1" x14ac:dyDescent="0.25"/>
    <row r="68" spans="1:5" hidden="1" x14ac:dyDescent="0.25"/>
  </sheetData>
  <mergeCells count="16">
    <mergeCell ref="A2:E2"/>
    <mergeCell ref="A3:E3"/>
    <mergeCell ref="A6:E6"/>
    <mergeCell ref="A11:E11"/>
    <mergeCell ref="A12:A16"/>
    <mergeCell ref="D12:D14"/>
    <mergeCell ref="D15:D16"/>
    <mergeCell ref="A49:E49"/>
    <mergeCell ref="A53:E53"/>
    <mergeCell ref="A17:A18"/>
    <mergeCell ref="A21:E21"/>
    <mergeCell ref="A22:A28"/>
    <mergeCell ref="D22:D24"/>
    <mergeCell ref="D25:D26"/>
    <mergeCell ref="A30:A47"/>
    <mergeCell ref="D30:D47"/>
  </mergeCells>
  <pageMargins left="0.51181102362204722" right="0.19685039370078741" top="0.35433070866141736" bottom="0.19685039370078741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</vt:lpstr>
      <vt:lpstr>декабрь!Заголовки_для_печати</vt:lpstr>
      <vt:lpstr>декабрь!Область_печати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2024-12-12T12:08:56Z</cp:lastPrinted>
  <dcterms:created xsi:type="dcterms:W3CDTF">2024-12-12T09:12:28Z</dcterms:created>
  <dcterms:modified xsi:type="dcterms:W3CDTF">2024-12-13T07:39:18Z</dcterms:modified>
</cp:coreProperties>
</file>