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5570" windowHeight="12015"/>
  </bookViews>
  <sheets>
    <sheet name="прилож5" sheetId="3" r:id="rId1"/>
  </sheets>
  <definedNames>
    <definedName name="_xlnm.Print_Titles" localSheetId="0">прилож5!$5:$6</definedName>
  </definedNames>
  <calcPr calcId="145621"/>
</workbook>
</file>

<file path=xl/calcChain.xml><?xml version="1.0" encoding="utf-8"?>
<calcChain xmlns="http://schemas.openxmlformats.org/spreadsheetml/2006/main">
  <c r="C52" i="3" l="1"/>
  <c r="D47" i="3"/>
  <c r="E47" i="3"/>
  <c r="F47" i="3"/>
  <c r="G47" i="3"/>
  <c r="G53" i="3" s="1"/>
  <c r="H47" i="3"/>
  <c r="D51" i="3"/>
  <c r="E51" i="3"/>
  <c r="F51" i="3"/>
  <c r="G51" i="3"/>
  <c r="H51" i="3"/>
  <c r="C51" i="3"/>
  <c r="C50" i="3" s="1"/>
  <c r="D48" i="3"/>
  <c r="E48" i="3"/>
  <c r="F48" i="3"/>
  <c r="G48" i="3"/>
  <c r="H48" i="3"/>
  <c r="C48" i="3"/>
  <c r="D50" i="3"/>
  <c r="E50" i="3"/>
  <c r="F50" i="3"/>
  <c r="G50" i="3"/>
  <c r="H50" i="3"/>
  <c r="H53" i="3" s="1"/>
  <c r="D53" i="3"/>
  <c r="C47" i="3" l="1"/>
  <c r="C53" i="3" s="1"/>
  <c r="F53" i="3"/>
  <c r="E53" i="3"/>
  <c r="F42" i="3"/>
  <c r="D45" i="3"/>
  <c r="E45" i="3"/>
  <c r="F45" i="3"/>
  <c r="G45" i="3"/>
  <c r="H45" i="3"/>
  <c r="C45" i="3"/>
  <c r="H43" i="3"/>
  <c r="H42" i="3" s="1"/>
  <c r="D42" i="3"/>
  <c r="E42" i="3"/>
  <c r="G43" i="3"/>
  <c r="G42" i="3" s="1"/>
  <c r="C42" i="3"/>
  <c r="D16" i="3" l="1"/>
  <c r="E16" i="3"/>
  <c r="F16" i="3"/>
  <c r="G16" i="3"/>
  <c r="H16" i="3"/>
  <c r="C16" i="3"/>
  <c r="D27" i="3"/>
  <c r="E27" i="3"/>
  <c r="F27" i="3"/>
  <c r="G27" i="3"/>
  <c r="H27" i="3"/>
  <c r="C27" i="3"/>
  <c r="D10" i="3"/>
  <c r="E10" i="3"/>
  <c r="F10" i="3"/>
  <c r="G10" i="3"/>
  <c r="H10" i="3"/>
  <c r="C10" i="3"/>
  <c r="D21" i="3"/>
  <c r="E21" i="3"/>
  <c r="F21" i="3"/>
  <c r="G21" i="3"/>
  <c r="H21" i="3"/>
  <c r="C21" i="3"/>
  <c r="D38" i="3"/>
  <c r="E38" i="3"/>
  <c r="F38" i="3"/>
  <c r="G38" i="3"/>
  <c r="H38" i="3"/>
  <c r="C38" i="3"/>
  <c r="D14" i="3"/>
  <c r="E14" i="3"/>
  <c r="F14" i="3"/>
  <c r="G14" i="3"/>
  <c r="H14" i="3"/>
  <c r="C14" i="3"/>
  <c r="D12" i="3"/>
  <c r="E12" i="3"/>
  <c r="F12" i="3"/>
  <c r="G12" i="3"/>
  <c r="H12" i="3"/>
  <c r="C12" i="3"/>
  <c r="C7" i="3" s="1"/>
  <c r="H8" i="3"/>
  <c r="D8" i="3"/>
  <c r="E8" i="3"/>
  <c r="F8" i="3"/>
  <c r="F7" i="3" s="1"/>
  <c r="G8" i="3"/>
  <c r="C8" i="3"/>
  <c r="E7" i="3" l="1"/>
  <c r="G7" i="3"/>
  <c r="H7" i="3"/>
  <c r="D7" i="3"/>
</calcChain>
</file>

<file path=xl/sharedStrings.xml><?xml version="1.0" encoding="utf-8"?>
<sst xmlns="http://schemas.openxmlformats.org/spreadsheetml/2006/main" count="75" uniqueCount="70">
  <si>
    <t>тыс.рублей</t>
  </si>
  <si>
    <t>к пояснительной</t>
  </si>
  <si>
    <t>№</t>
  </si>
  <si>
    <t>в т.ч.обл.</t>
  </si>
  <si>
    <t>всего</t>
  </si>
  <si>
    <t xml:space="preserve"> 2025 год </t>
  </si>
  <si>
    <t>Приложение 5</t>
  </si>
  <si>
    <t xml:space="preserve"> 2026 год </t>
  </si>
  <si>
    <t xml:space="preserve"> 2027 год </t>
  </si>
  <si>
    <t>Муниципальная программа "Капитальное строительство и реконструкция объектов муниципальной собственности Миасского городского округа"</t>
  </si>
  <si>
    <t>Региональный проект «Модернизация объектов коммунальной инфраструктуры»</t>
  </si>
  <si>
    <t>Распределительный газопровод для поселков Наилы, Новоандреевка и Тыелга в Миасском городском округе 2 этап (ПИР)</t>
  </si>
  <si>
    <t>Физкультурно-спортивный комплекс (ФСК) «Центр скалолазания» г. Миасс, пр. Макеева, стадион «Заря» (СМР, ввод в эксплуатацию)</t>
  </si>
  <si>
    <t>Строительство автомобильной дороги от ул. Олимпийская в г. Миассе до автодороги Миасс-Карабаш-Кыштым Челябинской области (СМР)</t>
  </si>
  <si>
    <t>Проект "Бюджетные инвестиции в объекты социальной сферы"</t>
  </si>
  <si>
    <t>Строительство общеобразовательной школы №8 города Миасса (ПИР)</t>
  </si>
  <si>
    <t>Модульный бассейн в Северной части города г. Миасс Челябинской области (ПИР)</t>
  </si>
  <si>
    <t>Модульный бассейн в Южной части города г. Миасс Челябинской области (ПИР)</t>
  </si>
  <si>
    <t>Реконструкция здания спортивной школы адаптивных видов спорта по адресу ул. Чучева д. 5 г. Миасс Челябинской области (ПИР)</t>
  </si>
  <si>
    <t>Проект "Бюджетные инвестиции в объекты коммунального хозяйства Миасского городского округа"</t>
  </si>
  <si>
    <t>Строительство котельной в районе Миассмебель г. Миасса Челябинской области (ПИР, СМР)</t>
  </si>
  <si>
    <t>Инженерные сети котельной в районе Миассмебель г. Миасса Челябинской области (ПИР, СМР)</t>
  </si>
  <si>
    <t>Реконструкция объекта: сооружение-теплотрасса ТК442-ТК467 (Челябинская обл., г.Миасс, Центральная часть города, магистральная теплотрасса ул. 8 Июля), а именно перенос участка надземной теплотрассы DN500 в двухтрубном исполнении в районе домов ул. 8 Июля, 39-41 в непроходной канал. Протяженность участка реконструкции L=100м (ориентировочно)</t>
  </si>
  <si>
    <t>Строительство газораспределительной станции в районе п. Нижний Атлян в Миасском городском округе (ПИР)</t>
  </si>
  <si>
    <t>Распределительный газопровод с. Новоандреевка – с. Селянкино Миасского городского округа 1 этап до поселка Новотагилка (СМР)</t>
  </si>
  <si>
    <t>Проект "Проектирование и строительство объектов улично-дорожной сети и транспортной инфраструктуры муниципального значения в Миасском городском округе"</t>
  </si>
  <si>
    <t>Автобусный парк МУП "УПП МГО" (СМР)</t>
  </si>
  <si>
    <t>Строительство путепровода с подъездными путями по ул. Ломоносова в г. Миасс Челябинской области (ПИР)</t>
  </si>
  <si>
    <t>Строительство дороги по ул. Колесова от ул. 8 Июля до ул. Набережная в г. Миассе Челябинской области (ПИР)</t>
  </si>
  <si>
    <t>Строительство автомобильной дороги ул. Индустриальная от Динамовского шоссе до границ земельного участка с кадастровым номером 74:34:0702155:53 (СМР)</t>
  </si>
  <si>
    <t>Ливневая канализация по ул. Уральской (СМР)</t>
  </si>
  <si>
    <t>Ливневая канализация от ул. Добролюбова до ул. Циолковского г.Миасс Челябинской области  (СМР)</t>
  </si>
  <si>
    <t>Реконструкция пересечения ул. Ак. Павлова и ул. Лихачева в г. Миассе Челябинской области (госэкспертиза)</t>
  </si>
  <si>
    <t>Реконструкция участка а/дороги пр. Макеева (на север от б-ра Седова) с устройством разворотного кольца и строительством контактной сети электротранспорта в Северной части г. Миасса Челябинской области (ПИР, получение положительного заключения госэкспертизы)</t>
  </si>
  <si>
    <t>Строительство линии наружного освещения автомобильной объездной дороги Тургоякского шоссе (ПИР, СМР)</t>
  </si>
  <si>
    <t>Проект "Чистая вода" на территории Миасского городского округа</t>
  </si>
  <si>
    <t>Строительство второй нитки водовода от Иремельского водохранилища до моста через железную дорогу в г. Миасс (Актуализация ПИР)</t>
  </si>
  <si>
    <t>Реконструкция очистных сооружений с биологической очисткой на биофильтрах, расположенных на территории пос.Хребет Миасского городского округа (СМР)</t>
  </si>
  <si>
    <t>Региональный проект "Обеспечение энергосбережения и повышения энергетической эффективности"</t>
  </si>
  <si>
    <t>Региональный проект "Развитие спортивной инфраструктуры"</t>
  </si>
  <si>
    <t>Региональный проект "Развитие и совершенствование сети автомобильных дорог общего пользования"</t>
  </si>
  <si>
    <t>Строительство системы водоснабжения в п. Мелентьевка города Миасса (ПИР)</t>
  </si>
  <si>
    <t>Всего по капитальным вложениям</t>
  </si>
  <si>
    <t>2.</t>
  </si>
  <si>
    <t>Муниципальная программа "Формирование и использование муниципального жилищного фонда Миасского городского округа"</t>
  </si>
  <si>
    <t>Региональный проект "Мероприятия по переселению граждан из жилищного фонда, признанного непригодным для проживания"</t>
  </si>
  <si>
    <t xml:space="preserve"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</t>
  </si>
  <si>
    <t>Комплекс процессных мероприятий "Обеспечение детей-сирот и детей, оставшихся без попечения родителей, жилыми помещениями по договорам найма специализированных жилых помещений на территории Миасского городского округа"</t>
  </si>
  <si>
    <t>Обеспечение предоставления жилых помещений детям-сиротам  и  детям,  оставшимся 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"О мерах социальной поддержки детей-сирот и детей, оставшихся  без  попечения  родителей, вознаграждении,  причитающемся  приемному родителю, и социальных гарантиях приемной семье"</t>
  </si>
  <si>
    <t>Распределение бюджетных ассигнований на капитальные вложения в объекты муниципальной собственности Миасского городского округа на 2025 - 2027гг</t>
  </si>
  <si>
    <t>Мероприятия по проведению строительно-монтажных и проектно-изыскательских работ на объектах коммунального хозяйства и систем инженерной инфраструктуры, находящихся в муниципальной собственности, в целях энергосбережения и повышения энергетической эффективности</t>
  </si>
  <si>
    <t>1.1.</t>
  </si>
  <si>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</si>
  <si>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</si>
  <si>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</si>
  <si>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</si>
  <si>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</si>
  <si>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</si>
  <si>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</si>
  <si>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</si>
  <si>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</si>
  <si>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Наименование программ/объектов</t>
  </si>
  <si>
    <t>3.</t>
  </si>
  <si>
    <t>Муниципальная программа "Формирование современной городской среды на территории Миасского городского округа на 2025-2027 годы"</t>
  </si>
  <si>
    <t>3.1.</t>
  </si>
  <si>
    <t>Региональный проект "Благоустройство территорий рекреационного назначения"</t>
  </si>
  <si>
    <t>Муниципальные проекты</t>
  </si>
  <si>
    <t>Проект "Комплексное благоустройство дворовых и общественных территорий"</t>
  </si>
  <si>
    <t>Благоустройство мест отдыха, расположенных в городах с численностью населения до 500 тысяч человек (проект "Золотой старт. Создание общественного пространства Набережной в центральной части г. Миасс")</t>
  </si>
  <si>
    <t>Мероприятия по формированию современной городской среды (проект "Золотой старт. Создание общественного пространства Набережной в центральной части г. Миасс")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</si>
</sst>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7" fillId="0" borderId="0" xfId="0" applyFont="1" applyFill="1" applyAlignment="1">
      <alignment horizontal="justify"/>
    </xf>
    <xf numFmtId="164" fontId="3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justify" vertical="center" wrapText="1"/>
    </xf>
    <xf numFmtId="164" fontId="8" fillId="0" borderId="0" xfId="0" applyNumberFormat="1" applyFont="1" applyFill="1" applyAlignment="1">
      <alignment horizontal="center"/>
    </xf>
    <xf numFmtId="164" fontId="9" fillId="0" borderId="0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49" fontId="10" fillId="2" borderId="1" xfId="0" applyNumberFormat="1" applyFont="1" applyFill="1" applyBorder="1" applyAlignment="1" applyProtection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10" fillId="0" borderId="1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0" xfId="0" applyFont="1" applyFill="1"/>
    <xf numFmtId="0" fontId="6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justify" vertical="center" wrapText="1"/>
    </xf>
    <xf numFmtId="0" fontId="2" fillId="2" borderId="0" xfId="0" applyFont="1" applyFill="1"/>
    <xf numFmtId="49" fontId="10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/>
    </xf>
    <xf numFmtId="16" fontId="2" fillId="0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zoomScaleNormal="100" zoomScaleSheetLayoutView="80" workbookViewId="0">
      <pane xSplit="2" ySplit="6" topLeftCell="C7" activePane="bottomRight" state="frozen"/>
      <selection pane="topRight" activeCell="B1" sqref="B1"/>
      <selection pane="bottomLeft" activeCell="A8" sqref="A8"/>
      <selection pane="bottomRight" activeCell="L7" sqref="L7"/>
    </sheetView>
  </sheetViews>
  <sheetFormatPr defaultRowHeight="15.75" x14ac:dyDescent="0.25"/>
  <cols>
    <col min="1" max="1" width="4.5703125" style="11" customWidth="1"/>
    <col min="2" max="2" width="85.140625" style="18" customWidth="1"/>
    <col min="3" max="3" width="11.28515625" style="2" customWidth="1"/>
    <col min="4" max="4" width="11" style="21" customWidth="1"/>
    <col min="5" max="5" width="12.7109375" style="2" customWidth="1"/>
    <col min="6" max="6" width="11.85546875" style="21" customWidth="1"/>
    <col min="7" max="7" width="13.42578125" style="2" customWidth="1"/>
    <col min="8" max="8" width="11.7109375" style="21" customWidth="1"/>
    <col min="9" max="16384" width="9.140625" style="3"/>
  </cols>
  <sheetData>
    <row r="1" spans="1:8" x14ac:dyDescent="0.25">
      <c r="G1" s="19" t="s">
        <v>6</v>
      </c>
      <c r="H1" s="19"/>
    </row>
    <row r="2" spans="1:8" x14ac:dyDescent="0.25">
      <c r="G2" s="19" t="s">
        <v>1</v>
      </c>
      <c r="H2" s="19"/>
    </row>
    <row r="3" spans="1:8" ht="34.5" customHeight="1" x14ac:dyDescent="0.25">
      <c r="A3" s="59"/>
      <c r="B3" s="61" t="s">
        <v>49</v>
      </c>
      <c r="C3" s="62"/>
      <c r="D3" s="62"/>
      <c r="E3" s="62"/>
      <c r="F3" s="62"/>
      <c r="G3" s="60"/>
      <c r="H3" s="60"/>
    </row>
    <row r="4" spans="1:8" x14ac:dyDescent="0.25">
      <c r="B4" s="20"/>
      <c r="C4" s="4"/>
      <c r="D4" s="22"/>
      <c r="E4" s="4"/>
      <c r="F4" s="22"/>
      <c r="G4" s="5"/>
      <c r="H4" s="24" t="s">
        <v>0</v>
      </c>
    </row>
    <row r="5" spans="1:8" x14ac:dyDescent="0.25">
      <c r="A5" s="63" t="s">
        <v>2</v>
      </c>
      <c r="B5" s="65" t="s">
        <v>61</v>
      </c>
      <c r="C5" s="67" t="s">
        <v>5</v>
      </c>
      <c r="D5" s="68"/>
      <c r="E5" s="67" t="s">
        <v>7</v>
      </c>
      <c r="F5" s="69"/>
      <c r="G5" s="67" t="s">
        <v>8</v>
      </c>
      <c r="H5" s="69"/>
    </row>
    <row r="6" spans="1:8" x14ac:dyDescent="0.25">
      <c r="A6" s="64"/>
      <c r="B6" s="66"/>
      <c r="C6" s="8" t="s">
        <v>4</v>
      </c>
      <c r="D6" s="23" t="s">
        <v>3</v>
      </c>
      <c r="E6" s="8" t="s">
        <v>4</v>
      </c>
      <c r="F6" s="23" t="s">
        <v>3</v>
      </c>
      <c r="G6" s="8" t="s">
        <v>4</v>
      </c>
      <c r="H6" s="23" t="s">
        <v>3</v>
      </c>
    </row>
    <row r="7" spans="1:8" ht="31.5" x14ac:dyDescent="0.25">
      <c r="A7" s="9">
        <v>1</v>
      </c>
      <c r="B7" s="26" t="s">
        <v>9</v>
      </c>
      <c r="C7" s="1">
        <f>SUM(C8,C10,C12,C14,C16,C21,C27,C38)</f>
        <v>286186.3</v>
      </c>
      <c r="D7" s="42">
        <f t="shared" ref="D7:H7" si="0">SUM(D8,D10,D12,D14,D16,D21,D27,D38)</f>
        <v>155661</v>
      </c>
      <c r="E7" s="1">
        <f t="shared" si="0"/>
        <v>24887.1</v>
      </c>
      <c r="F7" s="42">
        <f t="shared" si="0"/>
        <v>24862.799999999999</v>
      </c>
      <c r="G7" s="1">
        <f t="shared" si="0"/>
        <v>24887.1</v>
      </c>
      <c r="H7" s="42">
        <f t="shared" si="0"/>
        <v>24862.799999999999</v>
      </c>
    </row>
    <row r="8" spans="1:8" s="6" customFormat="1" ht="31.5" x14ac:dyDescent="0.25">
      <c r="A8" s="9" t="s">
        <v>51</v>
      </c>
      <c r="B8" s="27" t="s">
        <v>10</v>
      </c>
      <c r="C8" s="1">
        <f>SUM(C9)</f>
        <v>20000</v>
      </c>
      <c r="D8" s="42">
        <f t="shared" ref="D8:H8" si="1">SUM(D9)</f>
        <v>19800</v>
      </c>
      <c r="E8" s="1">
        <f t="shared" si="1"/>
        <v>24334</v>
      </c>
      <c r="F8" s="42">
        <f t="shared" si="1"/>
        <v>24309.7</v>
      </c>
      <c r="G8" s="1">
        <f t="shared" si="1"/>
        <v>24334</v>
      </c>
      <c r="H8" s="42">
        <f t="shared" si="1"/>
        <v>24309.7</v>
      </c>
    </row>
    <row r="9" spans="1:8" s="13" customFormat="1" ht="31.5" x14ac:dyDescent="0.25">
      <c r="A9" s="12"/>
      <c r="B9" s="28" t="s">
        <v>11</v>
      </c>
      <c r="C9" s="29">
        <v>20000</v>
      </c>
      <c r="D9" s="30">
        <v>19800</v>
      </c>
      <c r="E9" s="29">
        <v>24334</v>
      </c>
      <c r="F9" s="30">
        <v>24309.7</v>
      </c>
      <c r="G9" s="29">
        <v>24334</v>
      </c>
      <c r="H9" s="30">
        <v>24309.7</v>
      </c>
    </row>
    <row r="10" spans="1:8" s="33" customFormat="1" ht="31.5" x14ac:dyDescent="0.25">
      <c r="A10" s="16" t="s">
        <v>52</v>
      </c>
      <c r="B10" s="26" t="s">
        <v>38</v>
      </c>
      <c r="C10" s="1">
        <f>C11</f>
        <v>0</v>
      </c>
      <c r="D10" s="42">
        <f t="shared" ref="D10:H10" si="2">D11</f>
        <v>0</v>
      </c>
      <c r="E10" s="1">
        <f t="shared" si="2"/>
        <v>553.1</v>
      </c>
      <c r="F10" s="42">
        <f t="shared" si="2"/>
        <v>553.1</v>
      </c>
      <c r="G10" s="1">
        <f t="shared" si="2"/>
        <v>553.1</v>
      </c>
      <c r="H10" s="42">
        <f t="shared" si="2"/>
        <v>553.1</v>
      </c>
    </row>
    <row r="11" spans="1:8" s="7" customFormat="1" ht="63" x14ac:dyDescent="0.25">
      <c r="A11" s="10"/>
      <c r="B11" s="34" t="s">
        <v>50</v>
      </c>
      <c r="C11" s="53"/>
      <c r="D11" s="23"/>
      <c r="E11" s="8">
        <v>553.1</v>
      </c>
      <c r="F11" s="23">
        <v>553.1</v>
      </c>
      <c r="G11" s="8">
        <v>553.1</v>
      </c>
      <c r="H11" s="23">
        <v>553.1</v>
      </c>
    </row>
    <row r="12" spans="1:8" s="33" customFormat="1" x14ac:dyDescent="0.25">
      <c r="A12" s="16" t="s">
        <v>53</v>
      </c>
      <c r="B12" s="26" t="s">
        <v>39</v>
      </c>
      <c r="C12" s="1">
        <f>C13</f>
        <v>50100</v>
      </c>
      <c r="D12" s="42">
        <f t="shared" ref="D12:H12" si="3">D13</f>
        <v>50000</v>
      </c>
      <c r="E12" s="1">
        <f t="shared" si="3"/>
        <v>0</v>
      </c>
      <c r="F12" s="42">
        <f t="shared" si="3"/>
        <v>0</v>
      </c>
      <c r="G12" s="1">
        <f t="shared" si="3"/>
        <v>0</v>
      </c>
      <c r="H12" s="42">
        <f t="shared" si="3"/>
        <v>0</v>
      </c>
    </row>
    <row r="13" spans="1:8" s="17" customFormat="1" ht="31.5" x14ac:dyDescent="0.25">
      <c r="A13" s="16"/>
      <c r="B13" s="34" t="s">
        <v>12</v>
      </c>
      <c r="C13" s="31">
        <v>50100</v>
      </c>
      <c r="D13" s="32">
        <v>50000</v>
      </c>
      <c r="E13" s="31"/>
      <c r="F13" s="32"/>
      <c r="G13" s="31"/>
      <c r="H13" s="32"/>
    </row>
    <row r="14" spans="1:8" s="33" customFormat="1" ht="31.5" x14ac:dyDescent="0.25">
      <c r="A14" s="55" t="s">
        <v>54</v>
      </c>
      <c r="B14" s="26" t="s">
        <v>40</v>
      </c>
      <c r="C14" s="1">
        <f>C15</f>
        <v>85946.9</v>
      </c>
      <c r="D14" s="42">
        <f t="shared" ref="D14:H14" si="4">D15</f>
        <v>85861</v>
      </c>
      <c r="E14" s="1">
        <f t="shared" si="4"/>
        <v>0</v>
      </c>
      <c r="F14" s="42">
        <f t="shared" si="4"/>
        <v>0</v>
      </c>
      <c r="G14" s="1">
        <f t="shared" si="4"/>
        <v>0</v>
      </c>
      <c r="H14" s="42">
        <f t="shared" si="4"/>
        <v>0</v>
      </c>
    </row>
    <row r="15" spans="1:8" s="17" customFormat="1" ht="31.5" x14ac:dyDescent="0.25">
      <c r="A15" s="16"/>
      <c r="B15" s="34" t="s">
        <v>13</v>
      </c>
      <c r="C15" s="31">
        <v>85946.9</v>
      </c>
      <c r="D15" s="32">
        <v>85861</v>
      </c>
      <c r="E15" s="31"/>
      <c r="F15" s="32"/>
      <c r="G15" s="31"/>
      <c r="H15" s="32"/>
    </row>
    <row r="16" spans="1:8" s="33" customFormat="1" x14ac:dyDescent="0.25">
      <c r="A16" s="16" t="s">
        <v>55</v>
      </c>
      <c r="B16" s="26" t="s">
        <v>14</v>
      </c>
      <c r="C16" s="1">
        <f>SUM(C17:C20)</f>
        <v>17650</v>
      </c>
      <c r="D16" s="42">
        <f t="shared" ref="D16:H16" si="5">SUM(D17:D20)</f>
        <v>0</v>
      </c>
      <c r="E16" s="1">
        <f t="shared" si="5"/>
        <v>0</v>
      </c>
      <c r="F16" s="42">
        <f t="shared" si="5"/>
        <v>0</v>
      </c>
      <c r="G16" s="1">
        <f t="shared" si="5"/>
        <v>0</v>
      </c>
      <c r="H16" s="42">
        <f t="shared" si="5"/>
        <v>0</v>
      </c>
    </row>
    <row r="17" spans="1:8" s="17" customFormat="1" x14ac:dyDescent="0.25">
      <c r="A17" s="16"/>
      <c r="B17" s="35" t="s">
        <v>15</v>
      </c>
      <c r="C17" s="31">
        <v>10000</v>
      </c>
      <c r="D17" s="32"/>
      <c r="E17" s="31"/>
      <c r="F17" s="32"/>
      <c r="G17" s="31"/>
      <c r="H17" s="32"/>
    </row>
    <row r="18" spans="1:8" s="37" customFormat="1" ht="31.5" x14ac:dyDescent="0.25">
      <c r="A18" s="39"/>
      <c r="B18" s="36" t="s">
        <v>16</v>
      </c>
      <c r="C18" s="31">
        <v>7500</v>
      </c>
      <c r="D18" s="32"/>
      <c r="E18" s="31"/>
      <c r="F18" s="32"/>
      <c r="G18" s="31"/>
      <c r="H18" s="32"/>
    </row>
    <row r="19" spans="1:8" s="38" customFormat="1" x14ac:dyDescent="0.25">
      <c r="A19" s="40"/>
      <c r="B19" s="36" t="s">
        <v>17</v>
      </c>
      <c r="C19" s="31">
        <v>100</v>
      </c>
      <c r="D19" s="32"/>
      <c r="E19" s="31"/>
      <c r="F19" s="32"/>
      <c r="G19" s="31"/>
      <c r="H19" s="32"/>
    </row>
    <row r="20" spans="1:8" s="38" customFormat="1" ht="31.5" x14ac:dyDescent="0.25">
      <c r="A20" s="40"/>
      <c r="B20" s="36" t="s">
        <v>18</v>
      </c>
      <c r="C20" s="31">
        <v>50</v>
      </c>
      <c r="D20" s="32"/>
      <c r="E20" s="31"/>
      <c r="F20" s="32"/>
      <c r="G20" s="31"/>
      <c r="H20" s="32"/>
    </row>
    <row r="21" spans="1:8" s="33" customFormat="1" ht="31.5" x14ac:dyDescent="0.25">
      <c r="A21" s="16" t="s">
        <v>56</v>
      </c>
      <c r="B21" s="26" t="s">
        <v>19</v>
      </c>
      <c r="C21" s="1">
        <f>SUM(C22:C26)</f>
        <v>753</v>
      </c>
      <c r="D21" s="42">
        <f t="shared" ref="D21:H21" si="6">SUM(D22:D26)</f>
        <v>0</v>
      </c>
      <c r="E21" s="1">
        <f t="shared" si="6"/>
        <v>0</v>
      </c>
      <c r="F21" s="42">
        <f t="shared" si="6"/>
        <v>0</v>
      </c>
      <c r="G21" s="1">
        <f t="shared" si="6"/>
        <v>0</v>
      </c>
      <c r="H21" s="42">
        <f t="shared" si="6"/>
        <v>0</v>
      </c>
    </row>
    <row r="22" spans="1:8" s="38" customFormat="1" ht="31.5" x14ac:dyDescent="0.25">
      <c r="A22" s="40"/>
      <c r="B22" s="41" t="s">
        <v>20</v>
      </c>
      <c r="C22" s="31">
        <v>100</v>
      </c>
      <c r="D22" s="32"/>
      <c r="E22" s="31"/>
      <c r="F22" s="32"/>
      <c r="G22" s="31"/>
      <c r="H22" s="32"/>
    </row>
    <row r="23" spans="1:8" s="38" customFormat="1" ht="31.5" x14ac:dyDescent="0.25">
      <c r="A23" s="40"/>
      <c r="B23" s="41" t="s">
        <v>21</v>
      </c>
      <c r="C23" s="31">
        <v>50</v>
      </c>
      <c r="D23" s="32"/>
      <c r="E23" s="31"/>
      <c r="F23" s="32"/>
      <c r="G23" s="31"/>
      <c r="H23" s="32"/>
    </row>
    <row r="24" spans="1:8" s="38" customFormat="1" ht="78.75" x14ac:dyDescent="0.25">
      <c r="A24" s="40"/>
      <c r="B24" s="41" t="s">
        <v>22</v>
      </c>
      <c r="C24" s="31">
        <v>30</v>
      </c>
      <c r="D24" s="32"/>
      <c r="E24" s="31"/>
      <c r="F24" s="32"/>
      <c r="G24" s="31"/>
      <c r="H24" s="32"/>
    </row>
    <row r="25" spans="1:8" s="37" customFormat="1" ht="31.5" x14ac:dyDescent="0.25">
      <c r="A25" s="39"/>
      <c r="B25" s="41" t="s">
        <v>23</v>
      </c>
      <c r="C25" s="31">
        <v>450</v>
      </c>
      <c r="D25" s="32"/>
      <c r="E25" s="31"/>
      <c r="F25" s="32"/>
      <c r="G25" s="31"/>
      <c r="H25" s="32"/>
    </row>
    <row r="26" spans="1:8" s="37" customFormat="1" ht="31.5" x14ac:dyDescent="0.25">
      <c r="A26" s="39"/>
      <c r="B26" s="41" t="s">
        <v>24</v>
      </c>
      <c r="C26" s="31">
        <v>123</v>
      </c>
      <c r="D26" s="32"/>
      <c r="E26" s="31"/>
      <c r="F26" s="32"/>
      <c r="G26" s="31"/>
      <c r="H26" s="32"/>
    </row>
    <row r="27" spans="1:8" s="45" customFormat="1" ht="47.25" x14ac:dyDescent="0.25">
      <c r="A27" s="43" t="s">
        <v>57</v>
      </c>
      <c r="B27" s="44" t="s">
        <v>25</v>
      </c>
      <c r="C27" s="14">
        <f>SUM(C28:C37)</f>
        <v>106314.20000000001</v>
      </c>
      <c r="D27" s="56">
        <f t="shared" ref="D27:H27" si="7">SUM(D28:D37)</f>
        <v>0</v>
      </c>
      <c r="E27" s="14">
        <f t="shared" si="7"/>
        <v>0</v>
      </c>
      <c r="F27" s="56">
        <f t="shared" si="7"/>
        <v>0</v>
      </c>
      <c r="G27" s="14">
        <f t="shared" si="7"/>
        <v>0</v>
      </c>
      <c r="H27" s="56">
        <f t="shared" si="7"/>
        <v>0</v>
      </c>
    </row>
    <row r="28" spans="1:8" s="15" customFormat="1" x14ac:dyDescent="0.25">
      <c r="A28" s="12"/>
      <c r="B28" s="46" t="s">
        <v>26</v>
      </c>
      <c r="C28" s="29">
        <v>18719.099999999999</v>
      </c>
      <c r="D28" s="30"/>
      <c r="E28" s="31"/>
      <c r="F28" s="32"/>
      <c r="G28" s="31"/>
      <c r="H28" s="32"/>
    </row>
    <row r="29" spans="1:8" s="48" customFormat="1" ht="31.5" x14ac:dyDescent="0.25">
      <c r="A29" s="47"/>
      <c r="B29" s="41" t="s">
        <v>13</v>
      </c>
      <c r="C29" s="29">
        <v>86886.1</v>
      </c>
      <c r="D29" s="30"/>
      <c r="E29" s="31"/>
      <c r="F29" s="32"/>
      <c r="G29" s="31"/>
      <c r="H29" s="32"/>
    </row>
    <row r="30" spans="1:8" s="48" customFormat="1" ht="31.5" x14ac:dyDescent="0.25">
      <c r="A30" s="47"/>
      <c r="B30" s="41" t="s">
        <v>27</v>
      </c>
      <c r="C30" s="29">
        <v>29</v>
      </c>
      <c r="D30" s="30"/>
      <c r="E30" s="31"/>
      <c r="F30" s="32"/>
      <c r="G30" s="31"/>
      <c r="H30" s="32"/>
    </row>
    <row r="31" spans="1:8" s="48" customFormat="1" ht="31.5" x14ac:dyDescent="0.25">
      <c r="A31" s="47"/>
      <c r="B31" s="41" t="s">
        <v>28</v>
      </c>
      <c r="C31" s="29">
        <v>90</v>
      </c>
      <c r="D31" s="30"/>
      <c r="E31" s="31"/>
      <c r="F31" s="32"/>
      <c r="G31" s="31"/>
      <c r="H31" s="32"/>
    </row>
    <row r="32" spans="1:8" s="48" customFormat="1" ht="47.25" x14ac:dyDescent="0.25">
      <c r="A32" s="47"/>
      <c r="B32" s="41" t="s">
        <v>29</v>
      </c>
      <c r="C32" s="29">
        <v>480</v>
      </c>
      <c r="D32" s="30"/>
      <c r="E32" s="31"/>
      <c r="F32" s="32"/>
      <c r="G32" s="31"/>
      <c r="H32" s="32"/>
    </row>
    <row r="33" spans="1:8" s="38" customFormat="1" x14ac:dyDescent="0.25">
      <c r="A33" s="40"/>
      <c r="B33" s="41" t="s">
        <v>30</v>
      </c>
      <c r="C33" s="29">
        <v>10</v>
      </c>
      <c r="D33" s="30"/>
      <c r="E33" s="31"/>
      <c r="F33" s="32"/>
      <c r="G33" s="31"/>
      <c r="H33" s="32"/>
    </row>
    <row r="34" spans="1:8" s="38" customFormat="1" ht="31.5" x14ac:dyDescent="0.25">
      <c r="A34" s="40"/>
      <c r="B34" s="41" t="s">
        <v>31</v>
      </c>
      <c r="C34" s="29">
        <v>10</v>
      </c>
      <c r="D34" s="30"/>
      <c r="E34" s="31"/>
      <c r="F34" s="32"/>
      <c r="G34" s="31"/>
      <c r="H34" s="32"/>
    </row>
    <row r="35" spans="1:8" s="38" customFormat="1" ht="31.5" x14ac:dyDescent="0.25">
      <c r="A35" s="40"/>
      <c r="B35" s="41" t="s">
        <v>32</v>
      </c>
      <c r="C35" s="29">
        <v>10</v>
      </c>
      <c r="D35" s="30"/>
      <c r="E35" s="31"/>
      <c r="F35" s="32"/>
      <c r="G35" s="31"/>
      <c r="H35" s="32"/>
    </row>
    <row r="36" spans="1:8" s="38" customFormat="1" ht="63" x14ac:dyDescent="0.25">
      <c r="A36" s="40"/>
      <c r="B36" s="41" t="s">
        <v>33</v>
      </c>
      <c r="C36" s="29">
        <v>50</v>
      </c>
      <c r="D36" s="30"/>
      <c r="E36" s="31"/>
      <c r="F36" s="32"/>
      <c r="G36" s="31"/>
      <c r="H36" s="32"/>
    </row>
    <row r="37" spans="1:8" s="17" customFormat="1" ht="31.5" x14ac:dyDescent="0.25">
      <c r="A37" s="16"/>
      <c r="B37" s="46" t="s">
        <v>34</v>
      </c>
      <c r="C37" s="29">
        <v>30</v>
      </c>
      <c r="D37" s="30"/>
      <c r="E37" s="31"/>
      <c r="F37" s="32"/>
      <c r="G37" s="31"/>
      <c r="H37" s="32"/>
    </row>
    <row r="38" spans="1:8" s="33" customFormat="1" x14ac:dyDescent="0.25">
      <c r="A38" s="16" t="s">
        <v>58</v>
      </c>
      <c r="B38" s="26" t="s">
        <v>35</v>
      </c>
      <c r="C38" s="1">
        <f>SUM(C39:C41)</f>
        <v>5422.2</v>
      </c>
      <c r="D38" s="42">
        <f t="shared" ref="D38:H38" si="8">SUM(D39:D41)</f>
        <v>0</v>
      </c>
      <c r="E38" s="1">
        <f t="shared" si="8"/>
        <v>0</v>
      </c>
      <c r="F38" s="42">
        <f t="shared" si="8"/>
        <v>0</v>
      </c>
      <c r="G38" s="1">
        <f t="shared" si="8"/>
        <v>0</v>
      </c>
      <c r="H38" s="42">
        <f t="shared" si="8"/>
        <v>0</v>
      </c>
    </row>
    <row r="39" spans="1:8" ht="31.5" x14ac:dyDescent="0.25">
      <c r="A39" s="9"/>
      <c r="B39" s="41" t="s">
        <v>36</v>
      </c>
      <c r="C39" s="29">
        <v>42</v>
      </c>
      <c r="D39" s="30"/>
      <c r="E39" s="31"/>
      <c r="F39" s="32"/>
      <c r="G39" s="31"/>
      <c r="H39" s="32"/>
    </row>
    <row r="40" spans="1:8" ht="47.25" x14ac:dyDescent="0.25">
      <c r="A40" s="9"/>
      <c r="B40" s="41" t="s">
        <v>37</v>
      </c>
      <c r="C40" s="29">
        <v>180.2</v>
      </c>
      <c r="D40" s="30"/>
      <c r="E40" s="31"/>
      <c r="F40" s="32"/>
      <c r="G40" s="31"/>
      <c r="H40" s="32"/>
    </row>
    <row r="41" spans="1:8" x14ac:dyDescent="0.25">
      <c r="A41" s="9"/>
      <c r="B41" s="41" t="s">
        <v>41</v>
      </c>
      <c r="C41" s="29">
        <v>5200</v>
      </c>
      <c r="D41" s="30"/>
      <c r="E41" s="31"/>
      <c r="F41" s="32"/>
      <c r="G41" s="31"/>
      <c r="H41" s="32"/>
    </row>
    <row r="42" spans="1:8" ht="31.5" x14ac:dyDescent="0.25">
      <c r="A42" s="9" t="s">
        <v>43</v>
      </c>
      <c r="B42" s="50" t="s">
        <v>44</v>
      </c>
      <c r="C42" s="14">
        <f>C43+C45</f>
        <v>84609.9</v>
      </c>
      <c r="D42" s="56">
        <f t="shared" ref="D42:H42" si="9">D43+D45</f>
        <v>84609.9</v>
      </c>
      <c r="E42" s="14">
        <f t="shared" si="9"/>
        <v>84609.9</v>
      </c>
      <c r="F42" s="56">
        <f t="shared" si="9"/>
        <v>84609.9</v>
      </c>
      <c r="G42" s="14">
        <f t="shared" si="9"/>
        <v>169546.9</v>
      </c>
      <c r="H42" s="56">
        <f t="shared" si="9"/>
        <v>169546.9</v>
      </c>
    </row>
    <row r="43" spans="1:8" ht="31.5" x14ac:dyDescent="0.25">
      <c r="A43" s="9" t="s">
        <v>59</v>
      </c>
      <c r="B43" s="49" t="s">
        <v>45</v>
      </c>
      <c r="C43" s="29"/>
      <c r="D43" s="51"/>
      <c r="E43" s="29"/>
      <c r="F43" s="51"/>
      <c r="G43" s="29">
        <f t="shared" ref="G43:H43" si="10">G44</f>
        <v>84937</v>
      </c>
      <c r="H43" s="51">
        <f t="shared" si="10"/>
        <v>84937</v>
      </c>
    </row>
    <row r="44" spans="1:8" ht="47.25" x14ac:dyDescent="0.25">
      <c r="A44" s="9"/>
      <c r="B44" s="41" t="s">
        <v>46</v>
      </c>
      <c r="C44" s="29"/>
      <c r="D44" s="30"/>
      <c r="E44" s="31"/>
      <c r="F44" s="32"/>
      <c r="G44" s="31">
        <v>84937</v>
      </c>
      <c r="H44" s="32">
        <v>84937</v>
      </c>
    </row>
    <row r="45" spans="1:8" ht="63" x14ac:dyDescent="0.25">
      <c r="A45" s="9" t="s">
        <v>60</v>
      </c>
      <c r="B45" s="25" t="s">
        <v>47</v>
      </c>
      <c r="C45" s="29">
        <f>C46</f>
        <v>84609.9</v>
      </c>
      <c r="D45" s="51">
        <f t="shared" ref="D45:H45" si="11">D46</f>
        <v>84609.9</v>
      </c>
      <c r="E45" s="29">
        <f t="shared" si="11"/>
        <v>84609.9</v>
      </c>
      <c r="F45" s="51">
        <f t="shared" si="11"/>
        <v>84609.9</v>
      </c>
      <c r="G45" s="29">
        <f t="shared" si="11"/>
        <v>84609.9</v>
      </c>
      <c r="H45" s="51">
        <f t="shared" si="11"/>
        <v>84609.9</v>
      </c>
    </row>
    <row r="46" spans="1:8" s="38" customFormat="1" ht="110.25" x14ac:dyDescent="0.25">
      <c r="A46" s="10"/>
      <c r="B46" s="34" t="s">
        <v>48</v>
      </c>
      <c r="C46" s="51">
        <v>84609.9</v>
      </c>
      <c r="D46" s="30">
        <v>84609.9</v>
      </c>
      <c r="E46" s="52">
        <v>84609.9</v>
      </c>
      <c r="F46" s="32">
        <v>84609.9</v>
      </c>
      <c r="G46" s="52">
        <v>84609.9</v>
      </c>
      <c r="H46" s="32">
        <v>84609.9</v>
      </c>
    </row>
    <row r="47" spans="1:8" s="6" customFormat="1" ht="31.5" x14ac:dyDescent="0.25">
      <c r="A47" s="9" t="s">
        <v>62</v>
      </c>
      <c r="B47" s="26" t="s">
        <v>63</v>
      </c>
      <c r="C47" s="1">
        <f>C48+C50</f>
        <v>256739.8</v>
      </c>
      <c r="D47" s="1">
        <f t="shared" ref="D47:H47" si="12">D48+D50</f>
        <v>158200</v>
      </c>
      <c r="E47" s="1">
        <f t="shared" si="12"/>
        <v>0</v>
      </c>
      <c r="F47" s="1">
        <f t="shared" si="12"/>
        <v>0</v>
      </c>
      <c r="G47" s="1">
        <f t="shared" si="12"/>
        <v>0</v>
      </c>
      <c r="H47" s="1">
        <f t="shared" si="12"/>
        <v>0</v>
      </c>
    </row>
    <row r="48" spans="1:8" x14ac:dyDescent="0.25">
      <c r="A48" s="58" t="s">
        <v>64</v>
      </c>
      <c r="B48" s="57" t="s">
        <v>65</v>
      </c>
      <c r="C48" s="31">
        <f>C49</f>
        <v>178700</v>
      </c>
      <c r="D48" s="31">
        <f t="shared" ref="D48:H48" si="13">D49</f>
        <v>158200</v>
      </c>
      <c r="E48" s="31">
        <f t="shared" si="13"/>
        <v>0</v>
      </c>
      <c r="F48" s="31">
        <f t="shared" si="13"/>
        <v>0</v>
      </c>
      <c r="G48" s="31">
        <f t="shared" si="13"/>
        <v>0</v>
      </c>
      <c r="H48" s="31">
        <f t="shared" si="13"/>
        <v>0</v>
      </c>
    </row>
    <row r="49" spans="1:8" s="38" customFormat="1" ht="47.25" x14ac:dyDescent="0.25">
      <c r="A49" s="40"/>
      <c r="B49" s="34" t="s">
        <v>68</v>
      </c>
      <c r="C49" s="52">
        <v>178700</v>
      </c>
      <c r="D49" s="32">
        <v>158200</v>
      </c>
      <c r="E49" s="52"/>
      <c r="F49" s="32"/>
      <c r="G49" s="52"/>
      <c r="H49" s="32"/>
    </row>
    <row r="50" spans="1:8" s="38" customFormat="1" x14ac:dyDescent="0.25">
      <c r="A50" s="40"/>
      <c r="B50" s="25" t="s">
        <v>66</v>
      </c>
      <c r="C50" s="52">
        <f>C51</f>
        <v>78039.8</v>
      </c>
      <c r="D50" s="52">
        <f t="shared" ref="D50:H51" si="14">D51</f>
        <v>0</v>
      </c>
      <c r="E50" s="52">
        <f t="shared" si="14"/>
        <v>0</v>
      </c>
      <c r="F50" s="52">
        <f t="shared" si="14"/>
        <v>0</v>
      </c>
      <c r="G50" s="52">
        <f t="shared" si="14"/>
        <v>0</v>
      </c>
      <c r="H50" s="52">
        <f t="shared" si="14"/>
        <v>0</v>
      </c>
    </row>
    <row r="51" spans="1:8" s="38" customFormat="1" x14ac:dyDescent="0.25">
      <c r="A51" s="10"/>
      <c r="B51" s="25" t="s">
        <v>67</v>
      </c>
      <c r="C51" s="51">
        <f>C52</f>
        <v>78039.8</v>
      </c>
      <c r="D51" s="51">
        <f t="shared" si="14"/>
        <v>0</v>
      </c>
      <c r="E51" s="51">
        <f t="shared" si="14"/>
        <v>0</v>
      </c>
      <c r="F51" s="51">
        <f t="shared" si="14"/>
        <v>0</v>
      </c>
      <c r="G51" s="51">
        <f t="shared" si="14"/>
        <v>0</v>
      </c>
      <c r="H51" s="51">
        <f t="shared" si="14"/>
        <v>0</v>
      </c>
    </row>
    <row r="52" spans="1:8" s="38" customFormat="1" ht="47.25" x14ac:dyDescent="0.25">
      <c r="A52" s="10"/>
      <c r="B52" s="34" t="s">
        <v>69</v>
      </c>
      <c r="C52" s="51">
        <f>76614.7+1425.1</f>
        <v>78039.8</v>
      </c>
      <c r="D52" s="30"/>
      <c r="E52" s="52"/>
      <c r="F52" s="32"/>
      <c r="G52" s="52"/>
      <c r="H52" s="32"/>
    </row>
    <row r="53" spans="1:8" x14ac:dyDescent="0.25">
      <c r="A53" s="9"/>
      <c r="B53" s="27" t="s">
        <v>42</v>
      </c>
      <c r="C53" s="14">
        <f>C7+C42+C47</f>
        <v>627536</v>
      </c>
      <c r="D53" s="14">
        <f t="shared" ref="D53:H53" si="15">D7+D42+D47</f>
        <v>398470.9</v>
      </c>
      <c r="E53" s="14">
        <f t="shared" si="15"/>
        <v>109497</v>
      </c>
      <c r="F53" s="14">
        <f t="shared" si="15"/>
        <v>109472.7</v>
      </c>
      <c r="G53" s="14">
        <f t="shared" si="15"/>
        <v>194434</v>
      </c>
      <c r="H53" s="14">
        <f t="shared" si="15"/>
        <v>194409.69999999998</v>
      </c>
    </row>
    <row r="56" spans="1:8" x14ac:dyDescent="0.25">
      <c r="E56" s="54"/>
    </row>
  </sheetData>
  <mergeCells count="6">
    <mergeCell ref="A5:A6"/>
    <mergeCell ref="B5:B6"/>
    <mergeCell ref="C5:D5"/>
    <mergeCell ref="E5:F5"/>
    <mergeCell ref="G5:H5"/>
    <mergeCell ref="B3:F3"/>
  </mergeCells>
  <pageMargins left="0.35433070866141736" right="0.19685039370078741" top="0.59055118110236227" bottom="0.19685039370078741" header="0.31496062992125984" footer="0.31496062992125984"/>
  <pageSetup paperSize="9" scale="8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прилож5</vt:lpstr>
      <vt:lpstr>прилож5!Заголовки_для_печати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2024-11-13T12:06:37Z</cp:lastPrinted>
  <dcterms:created xsi:type="dcterms:W3CDTF">2018-07-16T07:05:12Z</dcterms:created>
  <dcterms:modified xsi:type="dcterms:W3CDTF">2024-11-14T05:02:10Z</dcterms:modified>
</cp:coreProperties>
</file>