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definedNames>
    <definedName name="_xlnm.Print_Titles" localSheetId="0">Лист2!$5:$5</definedName>
  </definedNames>
  <calcPr calcId="145621"/>
</workbook>
</file>

<file path=xl/calcChain.xml><?xml version="1.0" encoding="utf-8"?>
<calcChain xmlns="http://schemas.openxmlformats.org/spreadsheetml/2006/main">
  <c r="E36" i="2" l="1"/>
  <c r="E19" i="2"/>
  <c r="E33" i="2"/>
  <c r="E29" i="2"/>
  <c r="E30" i="2"/>
  <c r="E34" i="2" l="1"/>
  <c r="E27" i="2" l="1"/>
  <c r="E18" i="2"/>
  <c r="E17" i="2"/>
  <c r="E8" i="2"/>
  <c r="E7" i="2"/>
  <c r="E41" i="2"/>
  <c r="F41" i="2"/>
  <c r="E37" i="2"/>
  <c r="F37" i="2"/>
  <c r="F6" i="2"/>
  <c r="F46" i="2" s="1"/>
  <c r="E6" i="2" l="1"/>
  <c r="E46" i="2" s="1"/>
</calcChain>
</file>

<file path=xl/sharedStrings.xml><?xml version="1.0" encoding="utf-8"?>
<sst xmlns="http://schemas.openxmlformats.org/spreadsheetml/2006/main" count="102" uniqueCount="71">
  <si>
    <t>№</t>
  </si>
  <si>
    <t>Наименование расходов</t>
  </si>
  <si>
    <t>ГРБС</t>
  </si>
  <si>
    <t>Предложения к уточнению</t>
  </si>
  <si>
    <t>Примечание</t>
  </si>
  <si>
    <t>Предложения к уточнению (тыс. рублей)</t>
  </si>
  <si>
    <t>Приложение 3 к реестру</t>
  </si>
  <si>
    <t xml:space="preserve">Распределение дополнительных доходов  (без учета изменений объема безвозмездных поступлений) </t>
  </si>
  <si>
    <t>Содержание муниципальных учереждений</t>
  </si>
  <si>
    <t xml:space="preserve">На заработную плату и начисления на нее </t>
  </si>
  <si>
    <t>Управление образования Администрации МГО</t>
  </si>
  <si>
    <t>Администрация МГО</t>
  </si>
  <si>
    <t>На приобретение расходных материалов (канц.товаров, хозтоваров), горюче-смазочных материалов</t>
  </si>
  <si>
    <t>Управление по физической  культуре и спорту Администрации МГО</t>
  </si>
  <si>
    <t>Управление культуры Администрации МГО</t>
  </si>
  <si>
    <t>На устранение аварийных ситуаций и оплату прочих коммунальных услуг</t>
  </si>
  <si>
    <t xml:space="preserve">На приобретение оборудования и программного обеспечения </t>
  </si>
  <si>
    <t>На прочие расходы для обеспечения деятельности муниципальных учреждений</t>
  </si>
  <si>
    <t>Управление социальной защиты населения Администрации МГО</t>
  </si>
  <si>
    <t>Мероприятия по программам, прочие расходы</t>
  </si>
  <si>
    <t>На проведение мероприятий по МП "Развитие физической культуры и спорта в МГО"</t>
  </si>
  <si>
    <t>ИТОГО</t>
  </si>
  <si>
    <t>В связи с увеличением индикатива средней заработной платы, в соответствии с Указами Президента РФ</t>
  </si>
  <si>
    <t>Для МКУ ЦКОБ (увеличение численности в связи со сменой типа учреждения с МБУ ЦКОБ на МКУ ЦКОБ с 01.03.2024г. и увеличением объема обслуживаемых площадей) - 1000,0 тыс. рублей; МБУ "Миасский городской архив" (в связи с увеличением индикатива средней заработной платы, в соответствии с Указами Президента РФ) - 605,9 тыс. рублей</t>
  </si>
  <si>
    <t>В связи с увеличением индикатива средней заработной платы, в соответствии с Указами Президента РФ и введением доп. ставок и доплат сторожам из расчета на 4 месяца, в связи с введением в эксплуатацию нового объекта "Мини-футбольное поле ул.Азовская, 21"</t>
  </si>
  <si>
    <t xml:space="preserve"> В связи с открытием с  01.09.24 г. детского технопарка «Кванториум» (доп.ставки педагогов)</t>
  </si>
  <si>
    <t>Оплата за топливно-энергетические ресурсы</t>
  </si>
  <si>
    <t>Увеличение тарифа на тепловую энергию МУП МГО "Городское хозяйство" (4 квартал, СДК с.Новоандреевка)</t>
  </si>
  <si>
    <t>На оплату услуг связи</t>
  </si>
  <si>
    <t>Недостаток  по расчету к первоначальному бюджету  с учетом выделенных средств</t>
  </si>
  <si>
    <t>Недостаток средств  по расчету к первоначальному бюджету  с учетом выделенных средств на почтовые расходы</t>
  </si>
  <si>
    <t>Недостаток средств по расчету к первоначальному бюджету  с учетом выделенных средств</t>
  </si>
  <si>
    <t xml:space="preserve">На приобретение  медицинских аптечек в учреждения и горюче-смазочных материалов </t>
  </si>
  <si>
    <t>Недостаток  по расчету к первоначальному бюджету  с учетом выделенных средств на приобретение расходных и горюче-смазочных материалов</t>
  </si>
  <si>
    <t xml:space="preserve">На устранение аварийной ситуации по ремонту системы отопления в филиале ДК "Динамо" СДК с. Сыростан </t>
  </si>
  <si>
    <t>Охрана муниципальных учреждений</t>
  </si>
  <si>
    <t>На обеспечение физической охраны учреждений и выполнение предписаний надзорных органов по обеспечению безопасности учреждений образования</t>
  </si>
  <si>
    <t xml:space="preserve">На  обслуживание АПС, холодильного оборудования, систем видеонаблюдения  </t>
  </si>
  <si>
    <t>На обслуживание тревожных кнопок,  систем  АПС, взносы на капремонт,  обследование теплосчетчиков  и др.</t>
  </si>
  <si>
    <t>Пенсии, для обеспечение гарантий муниципальным служащим</t>
  </si>
  <si>
    <t>Финансовое управление Администрации МГО</t>
  </si>
  <si>
    <t>В зарезервированные средства на ликвидацию объектов накопленного вреда окружающей среде (в соответствии с Постановлением Правительства РФ от 02.08.2022 г. № 1370)</t>
  </si>
  <si>
    <t>На  текущее содержание учреждений (коммунальные услуги, приобретение холодильника и стройматериалов, канцтоваров, мебели, посуды)</t>
  </si>
  <si>
    <t>На выплату заработной платы МКУ "ФХК", МКУ "ГДК"</t>
  </si>
  <si>
    <t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 и т.д.</t>
  </si>
  <si>
    <t>Содержание и уборка дорог</t>
  </si>
  <si>
    <t>Устройство зимних городков</t>
  </si>
  <si>
    <t xml:space="preserve">На аккредитацию городков (требования законодательства), устройство 3 ледовых городков в 2024 году (частично от потребности) </t>
  </si>
  <si>
    <t>Для обеспечения выполнения работ с 16.10.2024г. по 30.11.2024 г.</t>
  </si>
  <si>
    <t xml:space="preserve">Благоустройство  бульвара в районе ул. Луначарского и б-ра Полетаева </t>
  </si>
  <si>
    <t>На проведение оплаты  строительного контроля</t>
  </si>
  <si>
    <t>МП "Развитие культуры в Миасском городском округе" (мероприятия КИТ)</t>
  </si>
  <si>
    <t>На проведение Дня города - 2500,0 тыс.рублей; общегородских мероприятий - 600,0 тыс.рублей; новогодних мероприятий - 300,00 тыс. рублей.</t>
  </si>
  <si>
    <t>На проведение мероприятий по МП "Социальная защита населения Миасского городского округа"</t>
  </si>
  <si>
    <t>На проведение мероприятий по МП "Предоставление дополнительных мер социальной поддержки в сфере здравоохранения Миасского городского округа"</t>
  </si>
  <si>
    <t>Дополнительно, в соответствии с обращениями</t>
  </si>
  <si>
    <t>Для проведения спортивно–массовых мероприятий - 800,0 тыс. рублей; по письму от ЧРСОО "ФБЧО" (федерация баскетбола Челяб.обл.) от 19.12.2023 г. №284 на развитие баскетбола в МГО - 417,0 тыс.рублей</t>
  </si>
  <si>
    <t>Содержание имущества (авто, оргтехники, тревож.кнопок, пульта сигнализации, котельной, лифта, домофонных систем, теплосчетчиков, взносы за капитальный ремонт, заправка картриджей,   и т.д.)</t>
  </si>
  <si>
    <t xml:space="preserve">Текущие и капитальные ремонты, обеспечение безопасности учреждений </t>
  </si>
  <si>
    <t>Для выполнения работ по  замене входной двери - 66,4 тыс.рублей (МКУ ДО "СШ по АВС" МГО);  замене окон МБУ ДО "СШОР 4" МГО (по ул. Ильмен-Тау,19, Олимпийская, 9) - 1535,0 тыс.рублей; капитальный ремонт тепловой изоляции теплосети МБУ ДО "СШОР "Старт" - 915,5 тыс.рублей; монтаж систем оповещения, охранной сигнализации, видеонаблюдения и противопожарные мероприятия - 1640,0 тыс. рублей</t>
  </si>
  <si>
    <t>Для замены плиточного покрытия входной группы и пандуса МБУДО "ДШИ №2" - 125,0 тыс. рублей; на проведение капитального ремонта внутренней системы отопления, ремонт ИТП и монтаж приборов учета теп.энергии и ГВС в ДК "Динамо" (Готвальда,38) - 1763,2 тыс. рублей.; на проведение дополнительных работы по капитальному ремонту фасада ОКН "Бывший особняк Симонова" (здание МБУ "ГКМ") - 2768,0 тыс. рублей; монтаж систем оповещения, охранной сигнализации, видеонаблюдения и противопожарные мероприятия - 2035,8 тыс. рублей</t>
  </si>
  <si>
    <t>На оплату услуг по получению согласования гос.экспертизы ПСД на ремонт 2 и 3 этажа здания ДК "Динамо" - 45,0 тыс. рублей; восстановление средств временно отвлеченных на проведение ремонта внутренних помещений СДК п.Ленинск - 1200,0 тыс. рублей</t>
  </si>
  <si>
    <t>На сопровождение 1С - 286,0 тыс. рублей, на оплату исполнительных листов - 248,2 тыс. рублей</t>
  </si>
  <si>
    <t>На недостаток  по расчету к первоначальному бюджету  с учетом выделенных средств на приобретение расходных материалов, обслуживание автомобиля и   обновление программного обеспечения ГИС "Сетевой город" (МБУДО ДШИ №2)</t>
  </si>
  <si>
    <t>На обслуживание муниципального имущества аппарата Администрации МГО и МКУ "Управление ГОЧС"</t>
  </si>
  <si>
    <t>На оплату ремонта кровель  8 учреждений образования (в том числе по предписаниям надзорных органов) - 6548,7 тыс. рублей</t>
  </si>
  <si>
    <t xml:space="preserve">На приобретение цифрового  пульта Midas M32 Live ЦД "Строитель" - 588,5 тыс. рублей, компьютера для работы с 3D сканером, для сканирования музейных предметов (на условиях 50% внебюджет) - 60,0 тыс. рублей, приобретение компьютерной техники  - 500,0 тыс. рублей </t>
  </si>
  <si>
    <t>На оплату по договору безвозмездной аренды здания по ул. Нахимова, 2а за ноябрь-декабрь - 337,0 тыс. рублей, подвоз учащихся - 3245,4 тыс. рублей  и на защищенный канал связи для МКОУ СОШ №42 - 42,2 тыс.рублей</t>
  </si>
  <si>
    <t xml:space="preserve">На единовременную денежную выплату гражданам, заключившим контракт с Министерством обороны Российской Федерации о прохождении военной службы в Вооруженных силах Российской Федерации - 2000,0 тыс. рублей; по Решению Собрания депутатов МГО от 24.07.2024г. №1, на погребение военнослужащих, погибших в результате участия в специальной военной операции на территории ДНР, ЛНР и Украины - 250,0 тыс. рублей;  на выплаты малоимущим - 650,0 тыс.рублей; на проведение общегородских мероприятий - 405,0 тыс.рублей, в т.ч. по Совету Ветеранов в соответствии с письмом Заместителя Губернатора ЧО от 27.03.2024 №07/2028 - 141,4 тыс. рублей; на приобретение ступенькохода - 645,0 тыс. рублей </t>
  </si>
  <si>
    <t>На  восстановление расходов, направленных на аутсорсинговое обслуживание по стирке белья в дошкольных учреждениях Округа</t>
  </si>
  <si>
    <t>ЖКХ, транспорт, капитальное строительство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</si>
</sst>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i/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49" fontId="5" fillId="0" borderId="2" xfId="0" applyNumberFormat="1" applyFont="1" applyFill="1" applyBorder="1" applyAlignment="1" applyProtection="1">
      <alignment horizontal="justify" vertical="center" wrapText="1"/>
    </xf>
    <xf numFmtId="49" fontId="5" fillId="0" borderId="4" xfId="0" applyNumberFormat="1" applyFont="1" applyFill="1" applyBorder="1" applyAlignment="1" applyProtection="1">
      <alignment horizontal="justify" vertical="center" wrapText="1"/>
    </xf>
    <xf numFmtId="49" fontId="5" fillId="0" borderId="3" xfId="0" applyNumberFormat="1" applyFont="1" applyFill="1" applyBorder="1" applyAlignment="1" applyProtection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abSelected="1" topLeftCell="A36" workbookViewId="0">
      <selection activeCell="C39" sqref="C39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39.7109375" style="2" customWidth="1"/>
    <col min="4" max="4" width="29.140625" style="2" customWidth="1"/>
    <col min="5" max="5" width="15.28515625" style="1" customWidth="1"/>
    <col min="6" max="6" width="14.140625" style="1" hidden="1" customWidth="1"/>
    <col min="7" max="7" width="71.28515625" style="2" customWidth="1"/>
    <col min="8" max="8" width="1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43" t="s">
        <v>6</v>
      </c>
      <c r="G1" s="43"/>
    </row>
    <row r="2" spans="2:7" x14ac:dyDescent="0.25">
      <c r="F2" s="44"/>
      <c r="G2" s="44"/>
    </row>
    <row r="3" spans="2:7" ht="17.25" x14ac:dyDescent="0.25">
      <c r="C3" s="45" t="s">
        <v>7</v>
      </c>
      <c r="D3" s="45"/>
      <c r="E3" s="46"/>
      <c r="F3" s="47"/>
      <c r="G3" s="47"/>
    </row>
    <row r="4" spans="2:7" x14ac:dyDescent="0.25">
      <c r="G4" s="4"/>
    </row>
    <row r="5" spans="2:7" ht="49.5" x14ac:dyDescent="0.25">
      <c r="B5" s="5" t="s">
        <v>0</v>
      </c>
      <c r="C5" s="6" t="s">
        <v>1</v>
      </c>
      <c r="D5" s="5" t="s">
        <v>2</v>
      </c>
      <c r="E5" s="7" t="s">
        <v>5</v>
      </c>
      <c r="F5" s="7" t="s">
        <v>3</v>
      </c>
      <c r="G5" s="7" t="s">
        <v>4</v>
      </c>
    </row>
    <row r="6" spans="2:7" ht="33" x14ac:dyDescent="0.25">
      <c r="B6" s="8">
        <v>1</v>
      </c>
      <c r="C6" s="9" t="s">
        <v>8</v>
      </c>
      <c r="D6" s="10"/>
      <c r="E6" s="11">
        <f>SUM(E7:E36)</f>
        <v>75583.8</v>
      </c>
      <c r="F6" s="11" t="e">
        <f>SUM(#REF!)</f>
        <v>#REF!</v>
      </c>
      <c r="G6" s="12"/>
    </row>
    <row r="7" spans="2:7" ht="99" x14ac:dyDescent="0.25">
      <c r="B7" s="53"/>
      <c r="C7" s="49" t="s">
        <v>9</v>
      </c>
      <c r="D7" s="15" t="s">
        <v>11</v>
      </c>
      <c r="E7" s="16">
        <f>1000+605.9</f>
        <v>1605.9</v>
      </c>
      <c r="F7" s="11"/>
      <c r="G7" s="21" t="s">
        <v>23</v>
      </c>
    </row>
    <row r="8" spans="2:7" ht="82.5" x14ac:dyDescent="0.25">
      <c r="B8" s="42"/>
      <c r="C8" s="51"/>
      <c r="D8" s="15" t="s">
        <v>13</v>
      </c>
      <c r="E8" s="16">
        <f>2270.7+535.3</f>
        <v>2806</v>
      </c>
      <c r="F8" s="11"/>
      <c r="G8" s="21" t="s">
        <v>24</v>
      </c>
    </row>
    <row r="9" spans="2:7" ht="33" x14ac:dyDescent="0.25">
      <c r="B9" s="42"/>
      <c r="C9" s="51"/>
      <c r="D9" s="13" t="s">
        <v>14</v>
      </c>
      <c r="E9" s="16">
        <v>11372.6</v>
      </c>
      <c r="F9" s="11"/>
      <c r="G9" s="21" t="s">
        <v>22</v>
      </c>
    </row>
    <row r="10" spans="2:7" ht="33" x14ac:dyDescent="0.25">
      <c r="B10" s="34"/>
      <c r="C10" s="52"/>
      <c r="D10" s="13" t="s">
        <v>10</v>
      </c>
      <c r="E10" s="14">
        <v>1615.5</v>
      </c>
      <c r="F10" s="14"/>
      <c r="G10" s="15" t="s">
        <v>25</v>
      </c>
    </row>
    <row r="11" spans="2:7" ht="33" x14ac:dyDescent="0.25">
      <c r="B11" s="23"/>
      <c r="C11" s="25" t="s">
        <v>26</v>
      </c>
      <c r="D11" s="13" t="s">
        <v>14</v>
      </c>
      <c r="E11" s="14">
        <v>662.3</v>
      </c>
      <c r="F11" s="14"/>
      <c r="G11" s="15" t="s">
        <v>27</v>
      </c>
    </row>
    <row r="12" spans="2:7" ht="33" x14ac:dyDescent="0.25">
      <c r="B12" s="32"/>
      <c r="C12" s="49" t="s">
        <v>28</v>
      </c>
      <c r="D12" s="15" t="s">
        <v>11</v>
      </c>
      <c r="E12" s="14">
        <v>114</v>
      </c>
      <c r="F12" s="14"/>
      <c r="G12" s="15" t="s">
        <v>30</v>
      </c>
    </row>
    <row r="13" spans="2:7" ht="33" x14ac:dyDescent="0.25">
      <c r="B13" s="33"/>
      <c r="C13" s="50"/>
      <c r="D13" s="13" t="s">
        <v>10</v>
      </c>
      <c r="E13" s="14">
        <v>238.9</v>
      </c>
      <c r="F13" s="14"/>
      <c r="G13" s="15" t="s">
        <v>31</v>
      </c>
    </row>
    <row r="14" spans="2:7" ht="66" x14ac:dyDescent="0.25">
      <c r="B14" s="48"/>
      <c r="C14" s="37"/>
      <c r="D14" s="15" t="s">
        <v>13</v>
      </c>
      <c r="E14" s="14">
        <v>61.4</v>
      </c>
      <c r="F14" s="14"/>
      <c r="G14" s="15" t="s">
        <v>31</v>
      </c>
    </row>
    <row r="15" spans="2:7" ht="48.75" customHeight="1" x14ac:dyDescent="0.25">
      <c r="B15" s="5"/>
      <c r="C15" s="18" t="s">
        <v>35</v>
      </c>
      <c r="D15" s="13" t="s">
        <v>10</v>
      </c>
      <c r="E15" s="14">
        <v>6884.3</v>
      </c>
      <c r="F15" s="16"/>
      <c r="G15" s="13" t="s">
        <v>36</v>
      </c>
    </row>
    <row r="16" spans="2:7" ht="49.5" hidden="1" x14ac:dyDescent="0.25">
      <c r="B16" s="5"/>
      <c r="C16" s="35" t="s">
        <v>12</v>
      </c>
      <c r="D16" s="10" t="s">
        <v>18</v>
      </c>
      <c r="E16" s="14"/>
      <c r="F16" s="16"/>
      <c r="G16" s="13"/>
    </row>
    <row r="17" spans="2:7" ht="33" x14ac:dyDescent="0.25">
      <c r="B17" s="32"/>
      <c r="C17" s="35"/>
      <c r="D17" s="13" t="s">
        <v>10</v>
      </c>
      <c r="E17" s="14">
        <f>200+393.5</f>
        <v>593.5</v>
      </c>
      <c r="F17" s="16"/>
      <c r="G17" s="13" t="s">
        <v>32</v>
      </c>
    </row>
    <row r="18" spans="2:7" ht="66" x14ac:dyDescent="0.25">
      <c r="B18" s="42"/>
      <c r="C18" s="35"/>
      <c r="D18" s="15" t="s">
        <v>13</v>
      </c>
      <c r="E18" s="14">
        <f>715.4+732.5</f>
        <v>1447.9</v>
      </c>
      <c r="F18" s="16"/>
      <c r="G18" s="13" t="s">
        <v>33</v>
      </c>
    </row>
    <row r="19" spans="2:7" ht="66" x14ac:dyDescent="0.25">
      <c r="B19" s="34"/>
      <c r="C19" s="35"/>
      <c r="D19" s="13" t="s">
        <v>14</v>
      </c>
      <c r="E19" s="14">
        <f>23.5+10+280</f>
        <v>313.5</v>
      </c>
      <c r="F19" s="16"/>
      <c r="G19" s="13" t="s">
        <v>63</v>
      </c>
    </row>
    <row r="20" spans="2:7" ht="49.5" x14ac:dyDescent="0.25">
      <c r="B20" s="32"/>
      <c r="C20" s="49" t="s">
        <v>44</v>
      </c>
      <c r="D20" s="13" t="s">
        <v>10</v>
      </c>
      <c r="E20" s="14">
        <v>475.1</v>
      </c>
      <c r="F20" s="16"/>
      <c r="G20" s="13" t="s">
        <v>42</v>
      </c>
    </row>
    <row r="21" spans="2:7" ht="49.5" x14ac:dyDescent="0.25">
      <c r="B21" s="33"/>
      <c r="C21" s="50"/>
      <c r="D21" s="15" t="s">
        <v>40</v>
      </c>
      <c r="E21" s="19">
        <v>1342.9</v>
      </c>
      <c r="F21" s="16"/>
      <c r="G21" s="15" t="s">
        <v>41</v>
      </c>
    </row>
    <row r="22" spans="2:7" ht="33" x14ac:dyDescent="0.25">
      <c r="B22" s="34"/>
      <c r="C22" s="54"/>
      <c r="D22" s="13" t="s">
        <v>14</v>
      </c>
      <c r="E22" s="14">
        <v>350</v>
      </c>
      <c r="F22" s="16"/>
      <c r="G22" s="13" t="s">
        <v>43</v>
      </c>
    </row>
    <row r="23" spans="2:7" ht="33" x14ac:dyDescent="0.25">
      <c r="B23" s="32"/>
      <c r="C23" s="55" t="s">
        <v>15</v>
      </c>
      <c r="D23" s="13" t="s">
        <v>10</v>
      </c>
      <c r="E23" s="14">
        <v>14572</v>
      </c>
      <c r="F23" s="16"/>
      <c r="G23" s="13" t="s">
        <v>69</v>
      </c>
    </row>
    <row r="24" spans="2:7" ht="33" x14ac:dyDescent="0.25">
      <c r="B24" s="42"/>
      <c r="C24" s="56"/>
      <c r="D24" s="13" t="s">
        <v>14</v>
      </c>
      <c r="E24" s="14">
        <v>141.5</v>
      </c>
      <c r="F24" s="16"/>
      <c r="G24" s="13" t="s">
        <v>34</v>
      </c>
    </row>
    <row r="25" spans="2:7" ht="66" x14ac:dyDescent="0.25">
      <c r="B25" s="34"/>
      <c r="C25" s="57"/>
      <c r="D25" s="15" t="s">
        <v>13</v>
      </c>
      <c r="E25" s="14">
        <v>77.900000000000006</v>
      </c>
      <c r="F25" s="16"/>
      <c r="G25" s="13" t="s">
        <v>29</v>
      </c>
    </row>
    <row r="26" spans="2:7" ht="33" x14ac:dyDescent="0.25">
      <c r="B26" s="32"/>
      <c r="C26" s="30" t="s">
        <v>57</v>
      </c>
      <c r="D26" s="13" t="s">
        <v>10</v>
      </c>
      <c r="E26" s="14">
        <v>3350</v>
      </c>
      <c r="F26" s="16"/>
      <c r="G26" s="13" t="s">
        <v>38</v>
      </c>
    </row>
    <row r="27" spans="2:7" ht="33" x14ac:dyDescent="0.25">
      <c r="B27" s="42"/>
      <c r="C27" s="30"/>
      <c r="D27" s="15" t="s">
        <v>11</v>
      </c>
      <c r="E27" s="14">
        <f>500+142</f>
        <v>642</v>
      </c>
      <c r="F27" s="16"/>
      <c r="G27" s="13" t="s">
        <v>64</v>
      </c>
    </row>
    <row r="28" spans="2:7" ht="66" x14ac:dyDescent="0.25">
      <c r="B28" s="34"/>
      <c r="C28" s="31"/>
      <c r="D28" s="15" t="s">
        <v>13</v>
      </c>
      <c r="E28" s="14">
        <v>800.7</v>
      </c>
      <c r="F28" s="16"/>
      <c r="G28" s="13" t="s">
        <v>37</v>
      </c>
    </row>
    <row r="29" spans="2:7" ht="165" x14ac:dyDescent="0.25">
      <c r="B29" s="41"/>
      <c r="C29" s="38" t="s">
        <v>58</v>
      </c>
      <c r="D29" s="26" t="s">
        <v>14</v>
      </c>
      <c r="E29" s="14">
        <f>125+4531.2+1904.1+131.7</f>
        <v>6691.9999999999991</v>
      </c>
      <c r="F29" s="16"/>
      <c r="G29" s="17" t="s">
        <v>60</v>
      </c>
    </row>
    <row r="30" spans="2:7" ht="115.5" x14ac:dyDescent="0.25">
      <c r="B30" s="42"/>
      <c r="C30" s="39"/>
      <c r="D30" s="15" t="s">
        <v>13</v>
      </c>
      <c r="E30" s="14">
        <f>1601.4+915.5+1640</f>
        <v>4156.8999999999996</v>
      </c>
      <c r="F30" s="16"/>
      <c r="G30" s="17" t="s">
        <v>59</v>
      </c>
    </row>
    <row r="31" spans="2:7" ht="33" x14ac:dyDescent="0.25">
      <c r="B31" s="42"/>
      <c r="C31" s="40"/>
      <c r="D31" s="26" t="s">
        <v>10</v>
      </c>
      <c r="E31" s="14">
        <v>6548.7</v>
      </c>
      <c r="F31" s="16"/>
      <c r="G31" s="17" t="s">
        <v>65</v>
      </c>
    </row>
    <row r="32" spans="2:7" ht="82.5" x14ac:dyDescent="0.25">
      <c r="B32" s="23"/>
      <c r="C32" s="17" t="s">
        <v>16</v>
      </c>
      <c r="D32" s="17" t="s">
        <v>14</v>
      </c>
      <c r="E32" s="19">
        <v>1148.5</v>
      </c>
      <c r="F32" s="16"/>
      <c r="G32" s="13" t="s">
        <v>66</v>
      </c>
    </row>
    <row r="33" spans="2:7" ht="33" x14ac:dyDescent="0.25">
      <c r="B33" s="32"/>
      <c r="C33" s="35" t="s">
        <v>17</v>
      </c>
      <c r="D33" s="13" t="s">
        <v>11</v>
      </c>
      <c r="E33" s="19">
        <f>286+248.2</f>
        <v>534.20000000000005</v>
      </c>
      <c r="F33" s="16"/>
      <c r="G33" s="13" t="s">
        <v>62</v>
      </c>
    </row>
    <row r="34" spans="2:7" ht="66" x14ac:dyDescent="0.25">
      <c r="B34" s="33"/>
      <c r="C34" s="35"/>
      <c r="D34" s="13" t="s">
        <v>10</v>
      </c>
      <c r="E34" s="19">
        <f>337+3245.4+42.2</f>
        <v>3624.6</v>
      </c>
      <c r="F34" s="16"/>
      <c r="G34" s="13" t="s">
        <v>67</v>
      </c>
    </row>
    <row r="35" spans="2:7" ht="49.5" x14ac:dyDescent="0.25">
      <c r="B35" s="33"/>
      <c r="C35" s="35"/>
      <c r="D35" s="10" t="s">
        <v>18</v>
      </c>
      <c r="E35" s="19">
        <v>2166</v>
      </c>
      <c r="F35" s="16"/>
      <c r="G35" s="13" t="s">
        <v>39</v>
      </c>
    </row>
    <row r="36" spans="2:7" ht="82.5" x14ac:dyDescent="0.25">
      <c r="B36" s="34"/>
      <c r="C36" s="31"/>
      <c r="D36" s="26" t="s">
        <v>14</v>
      </c>
      <c r="E36" s="28">
        <f>45+1200</f>
        <v>1245</v>
      </c>
      <c r="F36" s="3"/>
      <c r="G36" s="29" t="s">
        <v>61</v>
      </c>
    </row>
    <row r="37" spans="2:7" ht="33" x14ac:dyDescent="0.25">
      <c r="B37" s="8">
        <v>2</v>
      </c>
      <c r="C37" s="9" t="s">
        <v>70</v>
      </c>
      <c r="D37" s="10"/>
      <c r="E37" s="11">
        <f>SUM(E38:E40)</f>
        <v>9375</v>
      </c>
      <c r="F37" s="11">
        <f>SUM(F38:F38)</f>
        <v>0</v>
      </c>
      <c r="G37" s="12"/>
    </row>
    <row r="38" spans="2:7" ht="33" x14ac:dyDescent="0.25">
      <c r="B38" s="5"/>
      <c r="C38" s="24" t="s">
        <v>45</v>
      </c>
      <c r="D38" s="10" t="s">
        <v>11</v>
      </c>
      <c r="E38" s="20">
        <v>7778</v>
      </c>
      <c r="F38" s="16"/>
      <c r="G38" s="10" t="s">
        <v>48</v>
      </c>
    </row>
    <row r="39" spans="2:7" ht="49.5" x14ac:dyDescent="0.25">
      <c r="B39" s="5"/>
      <c r="C39" s="10" t="s">
        <v>46</v>
      </c>
      <c r="D39" s="10" t="s">
        <v>11</v>
      </c>
      <c r="E39" s="19">
        <v>1000</v>
      </c>
      <c r="F39" s="16"/>
      <c r="G39" s="13" t="s">
        <v>47</v>
      </c>
    </row>
    <row r="40" spans="2:7" ht="33" x14ac:dyDescent="0.25">
      <c r="B40" s="5"/>
      <c r="C40" s="10" t="s">
        <v>49</v>
      </c>
      <c r="D40" s="10" t="s">
        <v>11</v>
      </c>
      <c r="E40" s="19">
        <v>597</v>
      </c>
      <c r="F40" s="16"/>
      <c r="G40" s="13" t="s">
        <v>50</v>
      </c>
    </row>
    <row r="41" spans="2:7" ht="33" x14ac:dyDescent="0.25">
      <c r="B41" s="8">
        <v>3</v>
      </c>
      <c r="C41" s="9" t="s">
        <v>19</v>
      </c>
      <c r="D41" s="9"/>
      <c r="E41" s="11">
        <f>SUM(E42:E45)</f>
        <v>10567</v>
      </c>
      <c r="F41" s="11">
        <f>SUM(F43:F44)</f>
        <v>0</v>
      </c>
      <c r="G41" s="12"/>
    </row>
    <row r="42" spans="2:7" ht="198" x14ac:dyDescent="0.25">
      <c r="B42" s="5"/>
      <c r="C42" s="27" t="s">
        <v>53</v>
      </c>
      <c r="D42" s="36" t="s">
        <v>18</v>
      </c>
      <c r="E42" s="16">
        <v>3950</v>
      </c>
      <c r="F42" s="16"/>
      <c r="G42" s="21" t="s">
        <v>68</v>
      </c>
    </row>
    <row r="43" spans="2:7" ht="82.5" x14ac:dyDescent="0.25">
      <c r="B43" s="5"/>
      <c r="C43" s="27" t="s">
        <v>54</v>
      </c>
      <c r="D43" s="37"/>
      <c r="E43" s="14">
        <v>2000</v>
      </c>
      <c r="F43" s="14"/>
      <c r="G43" s="15" t="s">
        <v>55</v>
      </c>
    </row>
    <row r="44" spans="2:7" ht="66" x14ac:dyDescent="0.25">
      <c r="B44" s="5"/>
      <c r="C44" s="13" t="s">
        <v>20</v>
      </c>
      <c r="D44" s="15" t="s">
        <v>13</v>
      </c>
      <c r="E44" s="14">
        <v>1217</v>
      </c>
      <c r="F44" s="16"/>
      <c r="G44" s="15" t="s">
        <v>56</v>
      </c>
    </row>
    <row r="45" spans="2:7" ht="49.5" x14ac:dyDescent="0.25">
      <c r="B45" s="5"/>
      <c r="C45" s="17" t="s">
        <v>51</v>
      </c>
      <c r="D45" s="17" t="s">
        <v>14</v>
      </c>
      <c r="E45" s="14">
        <v>3400</v>
      </c>
      <c r="F45" s="16"/>
      <c r="G45" s="15" t="s">
        <v>52</v>
      </c>
    </row>
    <row r="46" spans="2:7" x14ac:dyDescent="0.25">
      <c r="B46" s="5"/>
      <c r="C46" s="22" t="s">
        <v>21</v>
      </c>
      <c r="D46" s="8"/>
      <c r="E46" s="11">
        <f>SUM(E6+E37+E41)</f>
        <v>95525.8</v>
      </c>
      <c r="F46" s="11" t="e">
        <f>SUM(#REF!+#REF!+F6+#REF!)+#REF!</f>
        <v>#REF!</v>
      </c>
      <c r="G46" s="12"/>
    </row>
  </sheetData>
  <mergeCells count="20">
    <mergeCell ref="C16:C19"/>
    <mergeCell ref="B20:B22"/>
    <mergeCell ref="C20:C22"/>
    <mergeCell ref="B23:B25"/>
    <mergeCell ref="C23:C25"/>
    <mergeCell ref="B17:B19"/>
    <mergeCell ref="F1:G1"/>
    <mergeCell ref="F2:G2"/>
    <mergeCell ref="C3:G3"/>
    <mergeCell ref="B12:B14"/>
    <mergeCell ref="C12:C14"/>
    <mergeCell ref="C7:C10"/>
    <mergeCell ref="B7:B10"/>
    <mergeCell ref="C26:C28"/>
    <mergeCell ref="B33:B36"/>
    <mergeCell ref="C33:C36"/>
    <mergeCell ref="D42:D43"/>
    <mergeCell ref="C29:C31"/>
    <mergeCell ref="B29:B31"/>
    <mergeCell ref="B26:B28"/>
  </mergeCells>
  <pageMargins left="0.70866141732283472" right="0.11811023622047245" top="0.55118110236220474" bottom="0.15748031496062992" header="0.31496062992125984" footer="0.31496062992125984"/>
  <pageSetup paperSize="9" scale="8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2024-10-04T06:48:18Z</cp:lastPrinted>
  <dcterms:created xsi:type="dcterms:W3CDTF">2021-08-09T05:03:38Z</dcterms:created>
  <dcterms:modified xsi:type="dcterms:W3CDTF">2024-10-04T06:48:19Z</dcterms:modified>
</cp:coreProperties>
</file>