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75" windowWidth="24675" windowHeight="9495"/>
  </bookViews>
  <sheets>
    <sheet name="доходы" sheetId="2" r:id="rId1"/>
  </sheets>
  <definedNames>
    <definedName name="_xlnm.Print_Titles" localSheetId="0">доходы!$8:$8</definedName>
  </definedNames>
  <calcPr calcId="145621"/>
</workbook>
</file>

<file path=xl/calcChain.xml><?xml version="1.0" encoding="utf-8"?>
<calcChain xmlns="http://schemas.openxmlformats.org/spreadsheetml/2006/main">
  <c r="D25" i="2" l="1"/>
  <c r="D24" i="2" s="1"/>
  <c r="E25" i="2"/>
  <c r="E24" i="2" s="1"/>
  <c r="C25" i="2"/>
  <c r="C24" i="2" s="1"/>
  <c r="E9" i="2"/>
  <c r="C9" i="2"/>
  <c r="D9" i="2"/>
  <c r="E10" i="2"/>
  <c r="D10" i="2"/>
  <c r="C10" i="2"/>
  <c r="E201" i="2" l="1"/>
  <c r="D201" i="2"/>
  <c r="C201" i="2"/>
  <c r="E161" i="2"/>
  <c r="D161" i="2"/>
  <c r="C161" i="2"/>
  <c r="E114" i="2"/>
  <c r="D114" i="2"/>
  <c r="C114" i="2"/>
  <c r="E111" i="2"/>
  <c r="D111" i="2"/>
  <c r="C111" i="2"/>
  <c r="E106" i="2"/>
  <c r="D106" i="2"/>
  <c r="C106" i="2"/>
  <c r="E76" i="2"/>
  <c r="D76" i="2"/>
  <c r="C76" i="2"/>
  <c r="E67" i="2"/>
  <c r="D67" i="2"/>
  <c r="C67" i="2"/>
  <c r="E64" i="2"/>
  <c r="D64" i="2"/>
  <c r="C64" i="2"/>
  <c r="E59" i="2"/>
  <c r="D59" i="2"/>
  <c r="C59" i="2"/>
  <c r="E55" i="2"/>
  <c r="D55" i="2"/>
  <c r="C55" i="2"/>
  <c r="E50" i="2"/>
  <c r="D50" i="2"/>
  <c r="C50" i="2"/>
  <c r="E39" i="2"/>
  <c r="D39" i="2"/>
  <c r="C39" i="2"/>
  <c r="E35" i="2"/>
  <c r="D35" i="2"/>
  <c r="C35" i="2"/>
  <c r="E32" i="2"/>
  <c r="E30" i="2" s="1"/>
  <c r="D32" i="2"/>
  <c r="D30" i="2" s="1"/>
  <c r="C32" i="2"/>
  <c r="C30" i="2" s="1"/>
  <c r="E19" i="2"/>
  <c r="D19" i="2"/>
  <c r="C19" i="2"/>
  <c r="C38" i="2" l="1"/>
  <c r="D58" i="2"/>
  <c r="D54" i="2" s="1"/>
  <c r="D108" i="2" s="1"/>
  <c r="E58" i="2"/>
  <c r="E54" i="2" s="1"/>
  <c r="E108" i="2" s="1"/>
  <c r="D110" i="2"/>
  <c r="D211" i="2" s="1"/>
  <c r="C58" i="2"/>
  <c r="C54" i="2" s="1"/>
  <c r="C108" i="2" s="1"/>
  <c r="C110" i="2"/>
  <c r="C211" i="2" s="1"/>
  <c r="E110" i="2"/>
  <c r="E211" i="2" s="1"/>
  <c r="D38" i="2"/>
  <c r="E38" i="2"/>
  <c r="E109" i="2" l="1"/>
  <c r="E212" i="2" s="1"/>
  <c r="C109" i="2"/>
  <c r="C212" i="2" s="1"/>
  <c r="D109" i="2"/>
  <c r="D212" i="2" s="1"/>
</calcChain>
</file>

<file path=xl/sharedStrings.xml><?xml version="1.0" encoding="utf-8"?>
<sst xmlns="http://schemas.openxmlformats.org/spreadsheetml/2006/main" count="414" uniqueCount="338">
  <si>
    <t>Миасского городского округа</t>
  </si>
  <si>
    <t>(тыс. рублей)</t>
  </si>
  <si>
    <t>Коды бюджетной классификации</t>
  </si>
  <si>
    <t>Наименование доходов</t>
  </si>
  <si>
    <t xml:space="preserve"> 000 1 01 02000 01 0000 110</t>
  </si>
  <si>
    <t xml:space="preserve"> Налог на доходы физических лиц</t>
  </si>
  <si>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</si>
  <si>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</si>
  <si>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</si>
  <si>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</si>
  <si>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</si>
  <si>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</si>
  <si>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</si>
  <si>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</si>
  <si>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</si>
  <si>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000 1 03 02000 01 0000 110</t>
  </si>
  <si>
    <t>Акцизы по подакцизным товарам (продукции), производимым на территории Российской Федерации</t>
  </si>
  <si>
    <t>100 1 03 02231 01 0000 110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</si>
  <si>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</si>
  <si>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</si>
  <si>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</si>
  <si>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</si>
  <si>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</si>
  <si>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</si>
  <si>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</si>
  <si>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000 1 05 00000 00 0000 000</t>
  </si>
  <si>
    <t>Налоги  на  совокупный  доход</t>
  </si>
  <si>
    <t xml:space="preserve">182 1 05 01000 00 0000 110 </t>
  </si>
  <si>
    <t>Налог, взимаемый в связи с применением упрощенной системы налогообложения</t>
  </si>
  <si>
    <t>182 1 05 01011 01 0000 110</t>
  </si>
  <si>
    <t>Налог, взимаемый с налогоплательщиков, выбравших в качестве объекта налогообложения доходы</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</si>
  <si>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</si>
  <si>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</si>
  <si>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182 1 05 03010 01 0000 110</t>
  </si>
  <si>
    <t>Единый сельскохозяйственный налог</t>
  </si>
  <si>
    <t>182 1 05 04010 02 0000 110</t>
  </si>
  <si>
    <t>000 1 06 00000 00 0000 000</t>
  </si>
  <si>
    <t>Налоги  на  имущество</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</si>
  <si>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</si>
  <si>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</si>
  <si>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</si>
  <si>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182 1 06 06032 04 0000 110</t>
  </si>
  <si>
    <t>Земельный налог с организаций,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</si>
  <si>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</si>
  <si>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t>
  </si>
  <si>
    <t>000 1 08 00000 00 0000 000</t>
  </si>
  <si>
    <t>Государственная  пошлина</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</si>
  <si>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</si>
  <si>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</si>
  <si>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283 1 08 07150 01 0000 110</t>
  </si>
  <si>
    <t>Государственная пошлина за выдачу разрешения на установку рекламной конструкции</t>
  </si>
  <si>
    <t>НАЛОГОВЫЕ ДОХОДЫ</t>
  </si>
  <si>
    <t>000 1 11 00000 00 0000 000</t>
  </si>
  <si>
    <t>Доходы от использования имущества, находящегося в государственной и муниципальной собственности</t>
  </si>
  <si>
    <t>283 1 11 05012 04 0000 120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</si>
  <si>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</si>
  <si>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</si>
  <si>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</si>
  <si>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</si>
  <si>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</si>
  <si>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288 1 11 05034 04 0000 120</t>
  </si>
  <si>
    <t>289 1 11 05034 04 0000 120</t>
  </si>
  <si>
    <t>283 1 11 05074 04 0000 120</t>
  </si>
  <si>
    <t>283 1 11 07014 04 0000 120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</si>
  <si>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</si>
  <si>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</si>
  <si>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</si>
  <si>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</si>
  <si>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</si>
  <si>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</si>
  <si>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</si>
  <si>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</si>
  <si>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048 1 12 01041 01 6000 120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</si>
  <si>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</si>
  <si>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000 1 13 00000 00 0000 000</t>
  </si>
  <si>
    <t>Доходы от оказания платных услуг  и компенсации затрат государства</t>
  </si>
  <si>
    <t>000 1 13 01994 04 0000 130</t>
  </si>
  <si>
    <t>Прочие доходы от оказания платных услуг (работ) получателями средств бюджетов городских округов</t>
  </si>
  <si>
    <t>288 1 13 01994 04 0010 130</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</si>
  <si>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учреждениях)</t>
  </si>
  <si>
    <t>289 1 13 01994 04 0000 130</t>
  </si>
  <si>
    <t>000 1 13 02000 00 0000 130</t>
  </si>
  <si>
    <t>Доходы от компенсации затрат государства</t>
  </si>
  <si>
    <t>000 1 13 02064 04 0000 130</t>
  </si>
  <si>
    <t>Доходы, поступающие в порядке возмещения расходов, понесенных в связи с эксплуатацией имущества городских округов</t>
  </si>
  <si>
    <t>283 1 13 02064 04 0000 130</t>
  </si>
  <si>
    <t>288 1 13 02064 04 0000 130</t>
  </si>
  <si>
    <t>000 1 13 02994 04 0000 130</t>
  </si>
  <si>
    <t>Прочие доходы от компенсации затрат бюджетов городских округов</t>
  </si>
  <si>
    <t>283 1 13 02994 04 0000 130</t>
  </si>
  <si>
    <t>285 1 13 02994 04 0000 130</t>
  </si>
  <si>
    <t>000 1 14 00000 00 0000 000</t>
  </si>
  <si>
    <t>Доходы от продажи материальных и нематериальных активов</t>
  </si>
  <si>
    <t>285 1 14 02042 04 0000 410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</si>
  <si>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</si>
  <si>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283 1 14 02043 04 0000 410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</si>
  <si>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</si>
  <si>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283 1 14 02043 04 0000 440</t>
  </si>
  <si>
    <t>283 1 14 06012 04 0000 430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</si>
  <si>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</si>
  <si>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283 1 14 06024 04 0000 430</t>
  </si>
  <si>
    <t>283 1 14 06312 04 0000 430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</si>
  <si>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</si>
  <si>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283 1 14 13040 04 0000 410</t>
  </si>
  <si>
    <t xml:space="preserve"> 000 1 16 00000 00 0000 000</t>
  </si>
  <si>
    <t>Штрафы, санкции, возмещение ущерба</t>
  </si>
  <si>
    <t>012 1 16 01053 01 0000 140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</si>
  <si>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</si>
  <si>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024 1 16 01053 01 0000 140</t>
  </si>
  <si>
    <t>012 1 16 01063 01 0000 140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</si>
  <si>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</si>
  <si>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024 1 16 01063 01 0000 140</t>
  </si>
  <si>
    <t>012 1 16 01073 01 0000 140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</si>
  <si>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</si>
  <si>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024 1 16 01073 01 0000 140</t>
  </si>
  <si>
    <t>024 1 16 01083 01 0000 140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</si>
  <si>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</si>
  <si>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024 1 16 01143 01 0000 140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</si>
  <si>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</si>
  <si>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024 1 16 01153 01 0000 140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</si>
  <si>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</si>
  <si>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024 1 16 01173 01 0000 140</t>
  </si>
  <si>
    <t>024 1 16 01193 01 0000 140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</si>
  <si>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</si>
  <si>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012 1 16 01203 01 0000 140</t>
  </si>
  <si>
    <t>024 1 16 01203 01 0000 140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</si>
  <si>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</si>
  <si>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283 1 16 02020 02 0000 140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</si>
  <si>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</si>
  <si>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283 1 16 07090 04 0000 140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</si>
  <si>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</si>
  <si>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283 1 16 10061 04 0000 140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</si>
  <si>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</si>
  <si>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</si>
  <si>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009 1 16 10123 01 0000 140</t>
  </si>
  <si>
    <t>188 1 16 10123 01 0000 140</t>
  </si>
  <si>
    <t>283 1 16 10123 01 0000 140</t>
  </si>
  <si>
    <t>182 1 16 10129 01 0000 140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</si>
  <si>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</si>
  <si>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009 1 16 11050 01 0000 140</t>
  </si>
  <si>
    <t>000 1 17 05000 00 0000 180</t>
  </si>
  <si>
    <t>Прочие неналоговые доходы</t>
  </si>
  <si>
    <t>283 1 17 05040 04 0000 180</t>
  </si>
  <si>
    <t>НЕНАЛОГОВЫЕ ДОХОДЫ</t>
  </si>
  <si>
    <t>000 1 00 00000 00 0000 000</t>
  </si>
  <si>
    <t>НАЛОГОВЫЕ И НЕНАЛОГОВЫЕ ДОХОДЫ</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</si>
  <si>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</si>
  <si>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</si>
  <si>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</si>
  <si>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</si>
  <si>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284 2 02 15001 04 0000 150</t>
  </si>
  <si>
    <t>Дотации бюджетам городских округов на выравнивание бюджетной обеспеченности из бюджета субъекта Российской Федерации</t>
  </si>
  <si>
    <t>284 2 02 15009 04 0000 150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</si>
  <si>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</si>
  <si>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000 2 02 20000 00 0000 150</t>
  </si>
  <si>
    <t>Субсидии бюджетам бюджетной системы Российской Федерации (межбюджетные субсидии)</t>
  </si>
  <si>
    <t>283 2 02 20041 04 0000 150</t>
  </si>
  <si>
    <t>288 2 02 25304 04 0000 150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</si>
  <si>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</si>
  <si>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289 2 02 25467 04 0000 150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</si>
  <si>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</si>
  <si>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289 2 02 25519 04 0000 150</t>
  </si>
  <si>
    <t xml:space="preserve">283 2 02 25555 04 0000 150 </t>
  </si>
  <si>
    <t>Субсидии бюджетам городских округов на реализацию программ формирования современной городской среды</t>
  </si>
  <si>
    <t>283 2 02 27112 04 0000 150</t>
  </si>
  <si>
    <t>283 2 02 29999 04 0000 150</t>
  </si>
  <si>
    <t>285 2 02 29999 04 0000 150</t>
  </si>
  <si>
    <t>287 2 02 29999 04 0000 150</t>
  </si>
  <si>
    <t>288 2 02 29999 04 0000 150</t>
  </si>
  <si>
    <t>288 202 29999 04 0000 150</t>
  </si>
  <si>
    <t>000 2 02 30000 00 0000 150</t>
  </si>
  <si>
    <t>Субвенции бюджетам бюджетной системы Российской Федерации</t>
  </si>
  <si>
    <t>285 2 02 30013 04 0000 150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</si>
  <si>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</si>
  <si>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285 2 02 30022 04 0000 150</t>
  </si>
  <si>
    <t>Субвенции бюджетам городских округов на предоставление гражданам субсидий на оплату жилого помещения и коммунальных услуг</t>
  </si>
  <si>
    <t>283 2 02 30024 04 0000 150</t>
  </si>
  <si>
    <t>285 2 02 30024 04 0000 150</t>
  </si>
  <si>
    <t>288 2 02 30024 04 0000 150</t>
  </si>
  <si>
    <t>285 2 02 30027 04 0000 150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</si>
  <si>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</si>
  <si>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288 2 02 30029 04 0000 150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</si>
  <si>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</si>
  <si>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283 2 02 35082 04 0000 150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</si>
  <si>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</si>
  <si>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283 2 02 35120 04 0000 150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</si>
  <si>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</si>
  <si>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285 2 02 35220 04 0000 150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</si>
  <si>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</si>
  <si>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285 2 02 35250 04 0000 150</t>
  </si>
  <si>
    <t>Субвенции бюджетам городских округов на оплату жилищно-коммунальных услуг отдельным категориям граждан</t>
  </si>
  <si>
    <t xml:space="preserve">285 2 02 35462 04 0000 150 </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</si>
  <si>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</si>
  <si>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283 2 02 39999 04 0000 150</t>
  </si>
  <si>
    <t>000 2 02 40000 00 0000 150</t>
  </si>
  <si>
    <t>Иные межбюджетные трансферты</t>
  </si>
  <si>
    <t>000 2 04 00000 00 0000 000</t>
  </si>
  <si>
    <t>Безвозмездные поступления от негосударственных организаций</t>
  </si>
  <si>
    <t>000 2 07 00000 00 0000 000</t>
  </si>
  <si>
    <t>Прочие безвозмездные поступления</t>
  </si>
  <si>
    <t>000 2 00 00000 00 0000 000</t>
  </si>
  <si>
    <t>БЕЗВОЗМЕЗДНЫЕ ПОСТУПЛЕНИЯ</t>
  </si>
  <si>
    <t>ВСЕГО ДОХОДОВ</t>
  </si>
  <si>
    <t>182  1 01 02080 01 0000 110</t>
  </si>
  <si>
    <t>287 1 11 05034 04 0000 120</t>
  </si>
  <si>
    <t>287 1 13 02064 04 0000 130</t>
  </si>
  <si>
    <t>289 1 14 02042 04 0000 410</t>
  </si>
  <si>
    <t>012 1 16 01193 01 0000 140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</si>
  <si>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капитальный ремонт, ремонт и содержание автомобильных дорог общего пользования местного значения</t>
  </si>
  <si>
    <t>287 2 02 25229 04 0000 150</t>
  </si>
  <si>
    <t>Субсидии бюджетам городских округов на поддержку отрасли культуры на укрепление материально-технической базы и оснащение оборудованием детских музыкальных, художественных, хореографических школ и школ искусств</t>
  </si>
  <si>
    <t xml:space="preserve">Прочие субсидии бюджетам городских округов на организацию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 </t>
  </si>
  <si>
    <t>Прочие субсидии бюджетам городских округов на софинансирование расходных обязательств муниципальных образований Челябинской области, возникающих при осуществлении органами местного самоуправления муниципальных образований полномочий по решению вопросов местного значения, основанных на инициативных проектах, внесенных в местную администрацию</t>
  </si>
  <si>
    <t>Прочие 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</si>
  <si>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 xml:space="preserve">Прочие субсидии бюджетам городских округов на организацию работы органов управления социальной защиты населения муниципальных образований </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</si>
  <si>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</si>
  <si>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Прочие субсидии бюджетам городских округов на приобретение спортивного инвентаря и оборудования для физкультурно-спортивных организаций</t>
  </si>
  <si>
    <t>Прочие субсидии бюджетам городских округов на финансовую поддержку учреждений спортивной подготовки на этапах спортивной специализации, в том числе на приобретение спортивного инвентаря и оборудования</t>
  </si>
  <si>
    <t>Прочие субсидии бюджетам городских округов на организацию отдыха детей в каникулярное время</t>
  </si>
  <si>
    <t xml:space="preserve">Прочие субсидии бюджетам городских округов на организацию профильных смен для детей, состоящих на профилактическом учете </t>
  </si>
  <si>
    <t xml:space="preserve">Прочие субсидии бюджетам городских округов на обеспечение образовательных организаций 1,2 категории квалифицированной охраной </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</si>
  <si>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</si>
  <si>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Прочие 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</si>
  <si>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Прочие субсидии бюджетам городских округов на проведение ремонтных работ по замене оконных блоков в муниципальных 
общеобразовательных организациях</t>
  </si>
  <si>
    <t>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t>
  </si>
  <si>
    <t>Прочие субсидии бюджетам городских округов на обеспечение молоком (молочной продукцией) обучающихся по программам начального общего образования в муниципальных общеобразовательных организациях</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</si>
  <si>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</si>
  <si>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</si>
  <si>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t>Субвенции бюджетам городских округов на выполнение передаваемых полномочий субъектов Российской Федерации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</si>
  <si>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тружеников тыла</t>
  </si>
  <si>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</si>
  <si>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r>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2"/>
        <rFont val="Times New Roman"/>
        <family val="1"/>
        <charset val="204"/>
      </rPr>
      <t xml:space="preserve"> с ограниченными возможностями здоровья</t>
    </r>
    <r>
      <rPr>
        <sz val="12"/>
        <rFont val="Times New Roman"/>
        <family val="1"/>
        <charset val="204"/>
      </rPr>
      <t>)</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</si>
  <si>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t>
    </r>
    <r>
      <rPr>
        <u/>
        <sz val="12"/>
        <rFont val="Times New Roman"/>
        <family val="1"/>
        <charset val="204"/>
      </rPr>
      <t>дополнительного образования</t>
    </r>
    <r>
      <rPr>
        <sz val="12"/>
        <rFont val="Times New Roman"/>
        <family val="1"/>
        <charset val="204"/>
      </rPr>
      <t xml:space="preserve"> детей в МОО</t>
    </r>
  </si>
  <si>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</si>
  <si>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строительство и реконструкцию автомобильных дорог общего пользования местного значения</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</si>
  <si>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старшего возраста</t>
  </si>
  <si>
    <t>Прочие субсидии бюджетам городских округов на организацию и проведение мероприятий с детьми и молодежью</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</si>
  <si>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</si>
  <si>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выплату  пособия на ребенка</t>
  </si>
  <si>
    <t>Субвенции бюджетам городских округов на выполнение передаваемых полномочий субъектов Российской Федерации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</si>
  <si>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(компенсация расходов на оплату жилых помещений и коммунальных услуг)</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</si>
  <si>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(компенсационные выплаты за пользование услугами связи)</t>
  </si>
  <si>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t>
    </r>
    <r>
      <rPr>
        <u/>
        <sz val="12"/>
        <rFont val="Times New Roman"/>
        <family val="1"/>
        <charset val="204"/>
      </rPr>
      <t>дошкольного</t>
    </r>
    <r>
      <rPr>
        <sz val="12"/>
        <rFont val="Times New Roman"/>
        <family val="1"/>
        <charset val="204"/>
      </rPr>
      <t xml:space="preserve"> образования в МДОО</t>
    </r>
  </si>
  <si>
    <t>к решению собрания депутатов</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</si>
  <si>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</si>
  <si>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Субвенции бюджетам городских округов на выполнение передаваемых полномочий субъектов Российской Федерации на возмещение стоимости услуг по погребению и выплата социального пособия на погребение</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</si>
  <si>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</si>
  <si>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</si>
  <si>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</si>
  <si>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Земельный налог</t>
  </si>
  <si>
    <t>283 1 11 05312 04 0000 120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</si>
  <si>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</si>
  <si>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за сбросы загрязняющих веществ вводные объекты (федеральные государственные органы, Банк России, органы управления государственными внебюджетными фондами Российской Федерации)</t>
  </si>
  <si>
    <t>289 1 13 02064 04 0000 130</t>
  </si>
  <si>
    <t xml:space="preserve">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t>
  </si>
  <si>
    <t>012 1 16 01113 01 0000 140</t>
  </si>
  <si>
    <t>012 1 16 01123 01 0000 140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</si>
  <si>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</si>
  <si>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033 1 16 01193 01 0000 140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</si>
  <si>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</si>
  <si>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033 1 16 11050 01 0000 140</t>
  </si>
  <si>
    <t>Субсидии бюджетам городских округов на создание детских технопарков "Кванториум"</t>
  </si>
  <si>
    <t>283 2 02 25511 04 0000 150</t>
  </si>
  <si>
    <t>Субсидии бюджетам городских округов на проведение комплексных кадастровых работ</t>
  </si>
  <si>
    <t>Прочие субсидии бюджетам городских округов на ликвидацию несанкционированых свалок отходов</t>
  </si>
  <si>
    <t>Прочие субсидии бюджетам городских округов на  строительство, ремонт, реконструкцию и оснащение спортивных объектов, универсальных спортивных площадок, лыжероллерных трасс и троп здоровья в местах массового отдыха населения</t>
  </si>
  <si>
    <t xml:space="preserve">Прочие субсидии бюджетам городских округов  на оснащение современным оборудованием образовательных организаций, реализующих образовательные программы дошкольного образования, для получения детьми качественного образования </t>
  </si>
  <si>
    <t>Субвенции бюджетам городских округов на выполнение передаваемых полномочий субъектов Российской Федерации
на комплектование, учет, использование и хранение архивных документов, отнесенных к государственной собственности ЧО</t>
  </si>
  <si>
    <t>Субвенции бюджетам городских округов на выполнение передаваемых полномочий субъектов Российской Федерации на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</si>
  <si>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Российской Федерации
на содержание в приютах животных без владельцев</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</si>
  <si>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</si>
  <si>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Субвенции бюджетам городских округов на выполнение передаваемых полномочий субъектов Российской Федерации
(на осуществление мер социальной поддержки граждан, работающих и проживающих в сельских населенных пунктах и рабочих поселках ЧО)</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</si>
  <si>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(возмещение расходов на приобретение такого оборудования) и оплату работ по его установке и формированию электронных реестров для зачисления денежных средств на счета физических лиц в кредитных организациях</t>
  </si>
  <si>
    <t>Субвенции бюджетам городских округов на выполнение передаваемых полномочий субъектов Российской Федерации на реализация переданных государственных полномочий по приему, регистрации заявлений и документов, необходимых для предоставления областного материнского (семейного) капитала, принятию решения о предоставлении (об отказе в предоставлении) семьям, имеющим детей, областного материнского (семейного) капитала,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t>
  </si>
  <si>
    <t>Прочие субвенции бюджетам городских округов на организацию тушения ландшафтных (природных) пожаров (за исключением тушения лесных пожаров и других ландшафтных (природных) пожаров на землях лесного фонда, землях обороны и безопасности, землях особо охраняемых природных территорий, осуществляемого в соответствии с частью 5 статьи 51 Лесного кодекса Российской Федерации)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 установленными Федеральным законом «О защите населения и территорий от чрезвычайных ситуаций природного и техногенного характера»</t>
  </si>
  <si>
    <t>288 2 02 45303 04 0000 150</t>
  </si>
  <si>
    <t>283 2 02 49999 04 0000 150</t>
  </si>
  <si>
    <t>Прочие межбюджетные трансферты, передаваемые бюджетам городских округов на оказание поддержки садоводческим некоммерческим товариществам</t>
  </si>
  <si>
    <t xml:space="preserve">от                             г.  №       </t>
  </si>
  <si>
    <t>Доходы от сдачи в аренду имущества, составляющего казну городских округов (за исключением земельных участков)</t>
  </si>
  <si>
    <t>Доходы от приватизации имущества, находящегося в собственности городских округов, в части приватизации нефинансовых активов имущества казны</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</si>
  <si>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</si>
  <si>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Прочие неналоговые доходы бюджетов городских округов</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</si>
  <si>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</si>
  <si>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Объем бюджета Миасского городского округа по доходам на 2024 год и на плановый период 2025 - 2026 годов</t>
  </si>
  <si>
    <t>Налог, взимаемый в связи с применением патентной системы налогообложения, зачисляемый в бюджеты городских округов</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</si>
  <si>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</si>
  <si>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024 1 160 1133 01 0000 140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</si>
  <si>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</si>
  <si>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024 1 16 01163 01 0000 140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</si>
  <si>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</si>
  <si>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283 116 10031 04 0000 140</t>
  </si>
  <si>
    <t>Возмещение ущерба при возникновении страховых случаев, когда выгодоприобретателями выступают получатели средств бюджета городского округа</t>
  </si>
  <si>
    <t xml:space="preserve">287 2 02 25081 04 0000 150 </t>
  </si>
  <si>
    <t xml:space="preserve">Прочие субсидии бюджетам городских округов на государственную поддержку организаций, входящих в систему спортивной подготовки </t>
  </si>
  <si>
    <t>283 2 02 25424 04 0000 150</t>
  </si>
  <si>
    <t>Субсидии бюджетам городских округов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</si>
  <si>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Субсидии бюджетам городских округов  на поддержку отрасли культуры на модернизацию библиотек в части комплектования книжных фондов библиотек муниципальных образований и государственных общедоступных библиотек</t>
  </si>
  <si>
    <t xml:space="preserve">Прочие субсидии бюджетам городских округов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t>
  </si>
  <si>
    <t>287 2 02 25753 04 0000 150</t>
  </si>
  <si>
    <t>Субсидии бюджетам городских округов на софинансирование закупки и монтажа оборудования для создания "умных" спортивных площадок</t>
  </si>
  <si>
    <t>Субсидии бюджетам городских округов на софинансирование капитальных вложений в объекты муниципальной собственности  на капитальные вложения в объекты физической культуры и спорта, находящиеся в муниципальной собственности, в целях развития спортивной инфраструктуры</t>
  </si>
  <si>
    <t>Прочие субсидии бюджетам городских округов на осударственнау поддержку закупки контейнеров для раздельного накопления твердых коммунальных отходов</t>
  </si>
  <si>
    <t xml:space="preserve">Прочие субсидии бюджетам городских округов на организацию регулярных перевозок пассажиров и багажа автомобильным транспортом по муниципальным маршрутам регулярных перевозок по регулируемым тарифам </t>
  </si>
  <si>
    <t>Прочие субсидии бюджетам городских округов на благоустройство мест отдыха, расположенных в городах с численностью населения до 500 тысяч человек</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</si>
  <si>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от 6 до 29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</si>
  <si>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среднего возраста</t>
  </si>
  <si>
    <t>Прочие субсидии бюджетам городских округов на оплату услуг специалистов по организации обучения детей плаванию по программе "Плавание для всех"</t>
  </si>
  <si>
    <t>Прочие субсидии бюджетам городских округов на повышение уровня доступности учреждений физической культуры и спорта для инвалидов и других маломобильных групп населения в муниципальных образованиях Челябинской области</t>
  </si>
  <si>
    <t>Прочие субсидии бюджетам городских округов на повышение квалификации тренеров, тренеров-преподавателей муниципальных учреждений, реализующих программы спортивной подготовки и дополнительные образовательные программы спортивной подготовки</t>
  </si>
  <si>
    <t>Прочие субсидии бюджетам городских округов на проведение капитального ремонта зданий и сооружений муниципальных организаций дошкольного образования</t>
  </si>
  <si>
    <t>Прочие субсидии бюджетам городских округов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</si>
  <si>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Прочие 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</si>
  <si>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Субвенции бюджетам городских округов на реализацию переданных государственных полномочий по приему, регистрации заявлений и документов, необходимых для предоставления дополнительных мер социальной поддержки отдельным категориям граждан в связи с проведением специальной военной операции на территориях Донецкой Народной Республики, Луганской Народной Республики и Украины, и формированию реестров для зачисления денежных средств на счета физических лиц, открытых в кредитных организациях</t>
  </si>
  <si>
    <t>Распределение субвенций местным бюджетам на реализацию переданных государственных полномочий на реализацию переданных государственных полномочий по назначению малоимущим семьям, малоимущим одиноко проживающим гражданам государственной социальной помощи, в том числе на основании социального контракта</t>
  </si>
  <si>
    <t>Субвенции бюджетам городских округов на реализацию переданных государственных полномочий по компенсации расходов родителей (законных представителей) на организацию обучения лиц, являвшихся детьми-инвалидами, достигнувшими совершеннолетия и имеющих статус инвалида, обучающихся по основным общеобразовательным программам, в том числе по адаптированным образовательным программам общего образования, в форме семейного образования и самообразования</t>
  </si>
  <si>
    <t>Субвенции бюджетам городских округов на выполнение передаваемых полномочий субъектов Российской Федерации на обеспечение бесплатным двухразовым горячим питанием обучающихся в муниципальных образовательных организациях, расположенных на территории Челябинской области, по образовательным программам основного общего, среднего общего образования, один из родителей которых призван на военную службу по мобилизации в ВС РФ или является иным участником специальной военной операции на территориях Донецкой Народной Республики, Луганской Народной Республики, Запорожской области, Херсон-ской области и Украины</t>
  </si>
  <si>
    <t>Субвенции бюджетам городских округов на выполнение передаваемых полномочий субъектов Российской Федерации на компенсацию расходов родителей (законных представителей) на организацию обучения детей-инвалидов по основным общеобразовательным программам, в том числе по адаптированным образовательным программам общего образования, в форме семейного образования и самообразования</t>
  </si>
  <si>
    <t>288 2 02 45179 04 0000 150</t>
  </si>
  <si>
    <t>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</si>
  <si>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289 2 02 45453 04 0000 150</t>
  </si>
  <si>
    <t>Межбюджетные трансферты, передаваемые бюджетам городских округов на создание виртуальных концертных залов</t>
  </si>
  <si>
    <t>Прочие межбюджетные трансферты, передаваемые бюджетам городских округов на обеспечение контейнерном сбором образующих в жилом фонде твердых коммунальных отходов</t>
  </si>
  <si>
    <t>285 2 02 49999 04 0000 150</t>
  </si>
  <si>
    <t>Прочие межбюджетные трансферты, передаваемые бюджетам городских округов на приобретение технических средств реабилитации для пунктов проката в муниципальных учреждениях  социальной защиты населения</t>
  </si>
  <si>
    <t>288 2 02 49999 04 0000 150</t>
  </si>
  <si>
    <t>Прочие межбюджетные трансферты, передаваемые бюджетам городских округов на приобретение наглядных материалов, пропагандирующих необходимость гигиены полости рта, для муниципальных образовательных организаций, реализующих образовательные программы дошкольного образования, в целях формирования здорового образа жизни детей дошкольного возраста</t>
  </si>
  <si>
    <t xml:space="preserve">
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t>
  </si>
  <si>
    <t>182  1 01 02130 01 0000 110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</si>
  <si>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</si>
  <si>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182  1 01 02140 01 0000 110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</si>
  <si>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</si>
  <si>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r>
      <t>в т.ч. дополнительный норматив отчислений от НДФЛ, заменяющий дотацию из областного ФФП МР,
2024 год -</t>
    </r>
    <r>
      <rPr>
        <sz val="12"/>
        <color indexed="10"/>
        <rFont val="Times New Roman"/>
        <family val="1"/>
        <charset val="204"/>
      </rPr>
      <t xml:space="preserve"> </t>
    </r>
    <r>
      <rPr>
        <sz val="12"/>
        <color indexed="8"/>
        <rFont val="Times New Roman"/>
        <family val="1"/>
        <charset val="204"/>
      </rPr>
      <t>15,77621604%, 2025 год - 15,65877086%, 2026 год - 15,32977809%</t>
    </r>
  </si>
  <si>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</si>
  <si>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Приложение  2</t>
  </si>
  <si>
    <t>2024 год</t>
  </si>
  <si>
    <t>2025 год</t>
  </si>
  <si>
    <t>2026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</si>
</sst>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0.0"/>
  </numFmts>
  <fonts count="13" x14ac:knownFonts="1">
    <font>
      <sz val="11"/>
      <color theme="1"/>
      <name val="Calibri"/>
      <family val="2"/>
      <charset val="204"/>
      <scheme val="minor"/>
    </font>
    <font>
      <sz val="10"/>
      <name val="Arial"/>
      <family val="2"/>
      <charset val="204"/>
    </font>
    <font>
      <sz val="12"/>
      <name val="Times New Roman"/>
      <family val="1"/>
      <charset val="204"/>
    </font>
    <font>
      <sz val="10"/>
      <name val="Arial Cyr"/>
      <charset val="204"/>
    </font>
    <font>
      <b/>
      <sz val="12"/>
      <name val="Times New Roman"/>
      <family val="1"/>
      <charset val="204"/>
    </font>
    <font>
      <sz val="11"/>
      <color rgb="FF000000"/>
      <name val="Calibri"/>
      <family val="2"/>
      <scheme val="minor"/>
    </font>
    <font>
      <sz val="12"/>
      <color theme="1"/>
      <name val="Times New Roman"/>
      <family val="2"/>
      <charset val="204"/>
    </font>
    <font>
      <sz val="12"/>
      <color theme="1"/>
      <name val="Times New Roman"/>
      <family val="1"/>
      <charset val="204"/>
    </font>
    <font>
      <u/>
      <sz val="12"/>
      <name val="Times New Roman"/>
      <family val="1"/>
      <charset val="204"/>
    </font>
    <font>
      <sz val="10.5"/>
      <name val="Times New Roman"/>
      <family val="1"/>
      <charset val="204"/>
    </font>
    <font>
      <sz val="14"/>
      <name val="Times New Roman"/>
      <family val="1"/>
      <charset val="204"/>
    </font>
    <font>
      <sz val="12"/>
      <color indexed="10"/>
      <name val="Times New Roman"/>
      <family val="1"/>
      <charset val="204"/>
    </font>
    <font>
      <sz val="12"/>
      <color indexed="8"/>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6">
    <xf numFmtId="0" fontId="0" fillId="0" borderId="0"/>
    <xf numFmtId="0" fontId="1" fillId="0" borderId="0"/>
    <xf numFmtId="0" fontId="3" fillId="0" borderId="0"/>
    <xf numFmtId="0" fontId="3" fillId="0" borderId="0" applyFont="0" applyFill="0" applyBorder="0" applyAlignment="0" applyProtection="0"/>
    <xf numFmtId="9" fontId="3" fillId="0" borderId="0" applyFont="0" applyFill="0" applyBorder="0" applyAlignment="0" applyProtection="0"/>
    <xf numFmtId="0" fontId="1" fillId="0" borderId="0"/>
    <xf numFmtId="0" fontId="1" fillId="0" borderId="0"/>
    <xf numFmtId="0" fontId="5" fillId="0" borderId="0"/>
    <xf numFmtId="0" fontId="1"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4" fontId="6" fillId="0" borderId="0" applyFont="0" applyFill="0" applyBorder="0" applyAlignment="0" applyProtection="0"/>
    <xf numFmtId="0" fontId="1" fillId="0" borderId="0"/>
  </cellStyleXfs>
  <cellXfs count="52">
    <xf numFmtId="0" fontId="0" fillId="0" borderId="0" xfId="0"/>
    <xf numFmtId="0" fontId="2" fillId="2" borderId="0" xfId="2" applyFont="1" applyFill="1" applyAlignment="1">
      <alignment horizontal="center" vertical="center" wrapText="1"/>
    </xf>
    <xf numFmtId="0" fontId="2" fillId="2" borderId="2" xfId="2" applyFont="1" applyFill="1" applyBorder="1" applyAlignment="1">
      <alignment horizontal="center" vertical="center" wrapText="1"/>
    </xf>
    <xf numFmtId="2" fontId="2" fillId="2" borderId="2" xfId="2" applyNumberFormat="1"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2" xfId="2" applyFont="1" applyFill="1" applyBorder="1" applyAlignment="1">
      <alignment horizontal="justify" vertical="center" wrapText="1"/>
    </xf>
    <xf numFmtId="166" fontId="4" fillId="2" borderId="2" xfId="3" applyNumberFormat="1" applyFont="1" applyFill="1" applyBorder="1" applyAlignment="1">
      <alignment horizontal="center" vertical="center" wrapText="1"/>
    </xf>
    <xf numFmtId="166" fontId="2" fillId="2" borderId="2" xfId="4" applyNumberFormat="1" applyFont="1" applyFill="1" applyBorder="1" applyAlignment="1">
      <alignment horizontal="center" vertical="center" wrapText="1"/>
    </xf>
    <xf numFmtId="166" fontId="2" fillId="2" borderId="2" xfId="2" applyNumberFormat="1" applyFont="1" applyFill="1" applyBorder="1" applyAlignment="1">
      <alignment horizontal="center" vertical="center" wrapText="1"/>
    </xf>
    <xf numFmtId="166" fontId="2" fillId="2" borderId="2" xfId="3" applyNumberFormat="1" applyFont="1" applyFill="1" applyBorder="1" applyAlignment="1">
      <alignment horizontal="center" vertical="center" wrapText="1"/>
    </xf>
    <xf numFmtId="0" fontId="2" fillId="2" borderId="2" xfId="2" applyFont="1" applyFill="1" applyBorder="1" applyAlignment="1">
      <alignment horizontal="justify" vertical="center" wrapText="1"/>
    </xf>
    <xf numFmtId="0" fontId="4" fillId="2" borderId="2" xfId="2" quotePrefix="1" applyFont="1" applyFill="1" applyBorder="1" applyAlignment="1">
      <alignment horizontal="justify" vertical="center" wrapText="1"/>
    </xf>
    <xf numFmtId="49" fontId="4" fillId="2" borderId="5" xfId="15" applyNumberFormat="1" applyFont="1" applyFill="1" applyBorder="1" applyAlignment="1">
      <alignment horizontal="center" vertical="center" wrapText="1"/>
    </xf>
    <xf numFmtId="49" fontId="4" fillId="2" borderId="6" xfId="15" applyNumberFormat="1" applyFont="1" applyFill="1" applyBorder="1" applyAlignment="1">
      <alignment horizontal="center" vertical="center" wrapText="1"/>
    </xf>
    <xf numFmtId="49" fontId="2" fillId="2" borderId="2" xfId="15" applyNumberFormat="1" applyFont="1" applyFill="1" applyBorder="1" applyAlignment="1">
      <alignment horizontal="center" vertical="center" wrapText="1"/>
    </xf>
    <xf numFmtId="0" fontId="2" fillId="2" borderId="2" xfId="15" applyNumberFormat="1" applyFont="1" applyFill="1" applyBorder="1" applyAlignment="1">
      <alignment horizontal="justify" vertical="center" wrapText="1"/>
    </xf>
    <xf numFmtId="0" fontId="2" fillId="2" borderId="2" xfId="2" applyNumberFormat="1" applyFont="1" applyFill="1" applyBorder="1" applyAlignment="1">
      <alignment horizontal="justify" vertical="center" wrapText="1"/>
    </xf>
    <xf numFmtId="3" fontId="2" fillId="2" borderId="2" xfId="2" applyNumberFormat="1" applyFont="1" applyFill="1" applyBorder="1" applyAlignment="1">
      <alignment horizontal="center" vertical="center" wrapText="1"/>
    </xf>
    <xf numFmtId="166" fontId="4" fillId="2" borderId="2" xfId="2" applyNumberFormat="1" applyFont="1" applyFill="1" applyBorder="1" applyAlignment="1">
      <alignment horizontal="center" vertical="center" wrapText="1"/>
    </xf>
    <xf numFmtId="49" fontId="2" fillId="2" borderId="3" xfId="1" applyNumberFormat="1" applyFont="1" applyFill="1" applyBorder="1" applyAlignment="1">
      <alignment horizontal="center" vertical="center" wrapText="1"/>
    </xf>
    <xf numFmtId="0" fontId="7" fillId="2" borderId="2" xfId="0" applyFont="1" applyFill="1" applyBorder="1" applyAlignment="1">
      <alignment horizontal="justify" vertical="center" wrapText="1"/>
    </xf>
    <xf numFmtId="49" fontId="2" fillId="2" borderId="2" xfId="1" applyNumberFormat="1" applyFont="1" applyFill="1" applyBorder="1" applyAlignment="1">
      <alignment horizontal="center" vertical="center" wrapText="1"/>
    </xf>
    <xf numFmtId="49" fontId="4" fillId="2" borderId="7" xfId="15" applyNumberFormat="1" applyFont="1" applyFill="1" applyBorder="1" applyAlignment="1">
      <alignment horizontal="justify" vertical="center" wrapText="1"/>
    </xf>
    <xf numFmtId="0" fontId="7" fillId="2" borderId="2" xfId="2" applyFont="1" applyFill="1" applyBorder="1" applyAlignment="1">
      <alignment horizontal="justify" vertical="center" wrapText="1"/>
    </xf>
    <xf numFmtId="49" fontId="2" fillId="2" borderId="2" xfId="2" applyNumberFormat="1" applyFont="1" applyFill="1" applyBorder="1" applyAlignment="1" applyProtection="1">
      <alignment horizontal="center" vertical="center" wrapText="1"/>
    </xf>
    <xf numFmtId="49" fontId="7" fillId="2" borderId="8" xfId="2" applyNumberFormat="1" applyFont="1" applyFill="1" applyBorder="1" applyAlignment="1" applyProtection="1">
      <alignment horizontal="justify" vertical="center" wrapText="1"/>
    </xf>
    <xf numFmtId="0" fontId="2" fillId="2" borderId="2" xfId="2" applyFont="1" applyFill="1" applyBorder="1" applyAlignment="1">
      <alignment horizontal="center" vertical="center"/>
    </xf>
    <xf numFmtId="0" fontId="7" fillId="2" borderId="4" xfId="2" applyFont="1" applyFill="1" applyBorder="1" applyAlignment="1">
      <alignment horizontal="justify" vertical="center" wrapText="1"/>
    </xf>
    <xf numFmtId="0" fontId="7" fillId="2" borderId="2" xfId="2" applyNumberFormat="1" applyFont="1" applyFill="1" applyBorder="1" applyAlignment="1">
      <alignment horizontal="justify" vertical="center" wrapText="1"/>
    </xf>
    <xf numFmtId="166" fontId="2" fillId="2" borderId="4" xfId="3" applyNumberFormat="1" applyFont="1" applyFill="1" applyBorder="1" applyAlignment="1">
      <alignment horizontal="center" vertical="center" wrapText="1"/>
    </xf>
    <xf numFmtId="0" fontId="7" fillId="2" borderId="2" xfId="2" applyFont="1" applyFill="1" applyBorder="1" applyAlignment="1">
      <alignment horizontal="center" vertical="center"/>
    </xf>
    <xf numFmtId="49" fontId="4" fillId="2" borderId="2" xfId="15" applyNumberFormat="1" applyFont="1" applyFill="1" applyBorder="1" applyAlignment="1">
      <alignment horizontal="left" vertical="center" wrapText="1"/>
    </xf>
    <xf numFmtId="0" fontId="2" fillId="2" borderId="3" xfId="2" applyFont="1" applyFill="1" applyBorder="1" applyAlignment="1">
      <alignment horizontal="center" vertical="center" wrapText="1"/>
    </xf>
    <xf numFmtId="3" fontId="2" fillId="2" borderId="2" xfId="2" applyNumberFormat="1" applyFont="1" applyFill="1" applyBorder="1" applyAlignment="1">
      <alignment horizontal="justify" vertical="center" wrapText="1"/>
    </xf>
    <xf numFmtId="3" fontId="4" fillId="2" borderId="2" xfId="2" applyNumberFormat="1" applyFont="1" applyFill="1" applyBorder="1" applyAlignment="1">
      <alignment horizontal="center" vertical="center" wrapText="1"/>
    </xf>
    <xf numFmtId="3" fontId="4" fillId="2" borderId="2" xfId="2" applyNumberFormat="1" applyFont="1" applyFill="1" applyBorder="1" applyAlignment="1">
      <alignment horizontal="justify" vertical="center" wrapText="1"/>
    </xf>
    <xf numFmtId="0" fontId="2" fillId="2" borderId="2" xfId="1" applyFont="1" applyFill="1" applyBorder="1" applyAlignment="1">
      <alignment horizontal="justify" vertical="center" wrapText="1"/>
    </xf>
    <xf numFmtId="0" fontId="2" fillId="2" borderId="4" xfId="2" applyFont="1" applyFill="1" applyBorder="1" applyAlignment="1">
      <alignment horizontal="justify" vertical="center" wrapText="1"/>
    </xf>
    <xf numFmtId="165" fontId="2" fillId="2" borderId="1" xfId="2" applyNumberFormat="1" applyFont="1" applyFill="1" applyBorder="1" applyAlignment="1">
      <alignment horizontal="right" vertical="center" wrapText="1"/>
    </xf>
    <xf numFmtId="165" fontId="4" fillId="2" borderId="1" xfId="2" applyNumberFormat="1" applyFont="1" applyFill="1" applyBorder="1" applyAlignment="1">
      <alignment horizontal="center" vertical="center" wrapText="1"/>
    </xf>
    <xf numFmtId="0" fontId="2" fillId="2" borderId="2" xfId="2" applyFont="1" applyFill="1" applyBorder="1" applyAlignment="1">
      <alignment vertical="center" wrapText="1"/>
    </xf>
    <xf numFmtId="0" fontId="9" fillId="2" borderId="0" xfId="2" applyFont="1" applyFill="1" applyAlignment="1">
      <alignment horizontal="justify" vertical="center" wrapText="1"/>
    </xf>
    <xf numFmtId="0" fontId="10" fillId="2" borderId="0" xfId="2" applyFont="1" applyFill="1" applyAlignment="1">
      <alignment horizontal="center" vertical="center" wrapText="1"/>
    </xf>
    <xf numFmtId="166" fontId="2" fillId="0" borderId="2" xfId="3" applyNumberFormat="1" applyFont="1" applyFill="1" applyBorder="1" applyAlignment="1">
      <alignment horizontal="center" vertical="center" wrapText="1"/>
    </xf>
    <xf numFmtId="166" fontId="4" fillId="0" borderId="2" xfId="3" applyNumberFormat="1" applyFont="1" applyFill="1" applyBorder="1" applyAlignment="1">
      <alignment horizontal="center" vertical="center" wrapText="1"/>
    </xf>
    <xf numFmtId="3" fontId="2" fillId="2" borderId="3" xfId="2" applyNumberFormat="1" applyFont="1" applyFill="1" applyBorder="1" applyAlignment="1">
      <alignment horizontal="center" vertical="center" wrapText="1"/>
    </xf>
    <xf numFmtId="3" fontId="2" fillId="2" borderId="4" xfId="2" applyNumberFormat="1" applyFont="1" applyFill="1" applyBorder="1" applyAlignment="1">
      <alignment horizontal="center" vertical="center" wrapText="1"/>
    </xf>
    <xf numFmtId="49" fontId="4" fillId="2" borderId="5" xfId="15" applyNumberFormat="1" applyFont="1" applyFill="1" applyBorder="1" applyAlignment="1">
      <alignment horizontal="left" vertical="center" wrapText="1"/>
    </xf>
    <xf numFmtId="49" fontId="4" fillId="2" borderId="6" xfId="15" applyNumberFormat="1" applyFont="1" applyFill="1" applyBorder="1" applyAlignment="1">
      <alignment horizontal="left" vertical="center" wrapText="1"/>
    </xf>
    <xf numFmtId="165" fontId="4" fillId="2" borderId="0" xfId="2" applyNumberFormat="1" applyFont="1" applyFill="1" applyBorder="1" applyAlignment="1">
      <alignment horizontal="center" vertical="center" wrapText="1"/>
    </xf>
    <xf numFmtId="0" fontId="2" fillId="2" borderId="0" xfId="1" applyFont="1" applyFill="1" applyAlignment="1">
      <alignment horizontal="right" vertical="center" wrapText="1"/>
    </xf>
    <xf numFmtId="0" fontId="2" fillId="2" borderId="0" xfId="2" applyFont="1" applyFill="1" applyAlignment="1">
      <alignment horizontal="right" vertical="center" wrapText="1"/>
    </xf>
  </cellXfs>
  <cellStyles count="16">
    <cellStyle name="Normal" xfId="7"/>
    <cellStyle name="Обычный" xfId="0" builtinId="0"/>
    <cellStyle name="Обычный 2" xfId="8"/>
    <cellStyle name="Обычный 2 2" xfId="2"/>
    <cellStyle name="Обычный 2 3" xfId="1"/>
    <cellStyle name="Обычный 3" xfId="6"/>
    <cellStyle name="Обычный 4" xfId="5"/>
    <cellStyle name="Обычный_Лист2" xfId="15"/>
    <cellStyle name="Процентный 2" xfId="4"/>
    <cellStyle name="Финансовый 2" xfId="9"/>
    <cellStyle name="Финансовый 2 2" xfId="10"/>
    <cellStyle name="Финансовый 2 2 2" xfId="3"/>
    <cellStyle name="Финансовый 2 3" xfId="11"/>
    <cellStyle name="Финансовый 2 4" xfId="12"/>
    <cellStyle name="Финансовый 2 5" xfId="13"/>
    <cellStyle name="Финансовый 3"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D42EAC7BD398020209D35F6AF6672FBA6F13F77B84F225875A8095FA102A9B2D8E358CD609751112B9E7A4869E64DFF883BAA8D38BAB06D8YDV9M" TargetMode="External"/><Relationship Id="rId2" Type="http://schemas.openxmlformats.org/officeDocument/2006/relationships/hyperlink" Target="consultantplus://offline/ref=D42EAC7BD398020209D35F6AF6672FBA6F13F77B84F225875A8095FA102A9B2D8E358CD609751112B9E7A4869E64DFF883BAA8D38BAB06D8YDV9M" TargetMode="External"/><Relationship Id="rId1" Type="http://schemas.openxmlformats.org/officeDocument/2006/relationships/hyperlink" Target="consultantplus://offline/ref=A5C545EE8C1C93B0B058E1FFE19DF454C219EB0B98198F2DC0D7B691EFFF64CC26DC8ECE4D9F7B181B1727911B979A94C0CB426D4AE9j9HFG" TargetMode="External"/><Relationship Id="rId5" Type="http://schemas.openxmlformats.org/officeDocument/2006/relationships/printerSettings" Target="../printerSettings/printerSettings1.bin"/><Relationship Id="rId4" Type="http://schemas.openxmlformats.org/officeDocument/2006/relationships/hyperlink" Target="consultantplus://offline/ref=64FC3C9F96C0230A0CECA4E56C028B5E86A06F799E50F1FABBE4A6CFAC6E9A2AB2A69A82FE33DE9CACC0441FC29EF02FFBFA7ABCF960A970JDh7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2"/>
  <sheetViews>
    <sheetView tabSelected="1" zoomScaleNormal="100" workbookViewId="0">
      <selection activeCell="F11" sqref="F11"/>
    </sheetView>
  </sheetViews>
  <sheetFormatPr defaultRowHeight="18.75" x14ac:dyDescent="0.25"/>
  <cols>
    <col min="1" max="1" width="28.85546875" style="1" customWidth="1"/>
    <col min="2" max="2" width="82.140625" style="41" customWidth="1"/>
    <col min="3" max="5" width="14.28515625" style="42" customWidth="1"/>
  </cols>
  <sheetData>
    <row r="1" spans="1:5" ht="15.75" customHeight="1" x14ac:dyDescent="0.25">
      <c r="A1" s="50" t="s">
        <v>334</v>
      </c>
      <c r="B1" s="50"/>
      <c r="C1" s="50"/>
      <c r="D1" s="50"/>
      <c r="E1" s="50"/>
    </row>
    <row r="2" spans="1:5" ht="17.25" customHeight="1" x14ac:dyDescent="0.25">
      <c r="A2" s="51" t="s">
        <v>243</v>
      </c>
      <c r="B2" s="51"/>
      <c r="C2" s="51"/>
      <c r="D2" s="51"/>
      <c r="E2" s="51"/>
    </row>
    <row r="3" spans="1:5" ht="18" customHeight="1" x14ac:dyDescent="0.25">
      <c r="A3" s="51" t="s">
        <v>0</v>
      </c>
      <c r="B3" s="51"/>
      <c r="C3" s="51"/>
      <c r="D3" s="51"/>
      <c r="E3" s="51"/>
    </row>
    <row r="4" spans="1:5" ht="19.5" customHeight="1" x14ac:dyDescent="0.25">
      <c r="A4" s="51" t="s">
        <v>278</v>
      </c>
      <c r="B4" s="51"/>
      <c r="C4" s="51"/>
      <c r="D4" s="51"/>
      <c r="E4" s="51"/>
    </row>
    <row r="5" spans="1:5" ht="15.75" customHeight="1" x14ac:dyDescent="0.25">
      <c r="A5" s="49" t="s">
        <v>284</v>
      </c>
      <c r="B5" s="49"/>
      <c r="C5" s="49"/>
      <c r="D5" s="49"/>
      <c r="E5" s="49"/>
    </row>
    <row r="6" spans="1:5" ht="15" x14ac:dyDescent="0.25">
      <c r="A6" s="49"/>
      <c r="B6" s="49"/>
      <c r="C6" s="49"/>
      <c r="D6" s="49"/>
      <c r="E6" s="49"/>
    </row>
    <row r="7" spans="1:5" ht="15.75" x14ac:dyDescent="0.25">
      <c r="A7" s="39"/>
      <c r="B7" s="39"/>
      <c r="C7" s="39"/>
      <c r="D7" s="39"/>
      <c r="E7" s="38" t="s">
        <v>1</v>
      </c>
    </row>
    <row r="8" spans="1:5" ht="31.5" x14ac:dyDescent="0.25">
      <c r="A8" s="2" t="s">
        <v>2</v>
      </c>
      <c r="B8" s="2" t="s">
        <v>3</v>
      </c>
      <c r="C8" s="2" t="s">
        <v>335</v>
      </c>
      <c r="D8" s="3" t="s">
        <v>336</v>
      </c>
      <c r="E8" s="3" t="s">
        <v>337</v>
      </c>
    </row>
    <row r="9" spans="1:5" ht="15.75" x14ac:dyDescent="0.25">
      <c r="A9" s="4" t="s">
        <v>4</v>
      </c>
      <c r="B9" s="5" t="s">
        <v>5</v>
      </c>
      <c r="C9" s="6">
        <f t="shared" ref="C9" si="0">SUM(C11:C18)</f>
        <v>1832282.1</v>
      </c>
      <c r="D9" s="6">
        <f>SUM(D11:D18)</f>
        <v>2021972.4</v>
      </c>
      <c r="E9" s="6">
        <f t="shared" ref="E9" si="1">SUM(E11:E18)</f>
        <v>2208307.6</v>
      </c>
    </row>
    <row r="10" spans="1:5" ht="45.75" customHeight="1" x14ac:dyDescent="0.25">
      <c r="A10" s="32"/>
      <c r="B10" s="23" t="s">
        <v>332</v>
      </c>
      <c r="C10" s="7">
        <f>(C11+C12+C13+C14+C17)*15.77621604/30.77621604+C15+((C16+C18)*15.77621604/30.71874477)</f>
        <v>942717.16536919202</v>
      </c>
      <c r="D10" s="7">
        <f>(D11+D12+D13+D14+D17)*15.65877086/30.65877086+D15+((D16+D18)*15.65877086/30.60129959)</f>
        <v>1036438.6713765257</v>
      </c>
      <c r="E10" s="7">
        <f>(E11+E12+E13+E14+E17)*15.32977809/30.32977809+E15+((E16+E18)*15.32977809/30.27230683)</f>
        <v>1120128.7446972097</v>
      </c>
    </row>
    <row r="11" spans="1:5" ht="63" x14ac:dyDescent="0.25">
      <c r="A11" s="45" t="s">
        <v>6</v>
      </c>
      <c r="B11" s="10" t="s">
        <v>7</v>
      </c>
      <c r="C11" s="9">
        <v>1519727.6</v>
      </c>
      <c r="D11" s="9">
        <v>1703629</v>
      </c>
      <c r="E11" s="9">
        <v>1882189.6</v>
      </c>
    </row>
    <row r="12" spans="1:5" ht="47.25" x14ac:dyDescent="0.25">
      <c r="A12" s="46"/>
      <c r="B12" s="10" t="s">
        <v>8</v>
      </c>
      <c r="C12" s="9">
        <v>74889.5</v>
      </c>
      <c r="D12" s="9">
        <v>76543.399999999994</v>
      </c>
      <c r="E12" s="9">
        <v>77918</v>
      </c>
    </row>
    <row r="13" spans="1:5" ht="96" customHeight="1" x14ac:dyDescent="0.25">
      <c r="A13" s="17" t="s">
        <v>9</v>
      </c>
      <c r="B13" s="33" t="s">
        <v>10</v>
      </c>
      <c r="C13" s="9">
        <v>12500</v>
      </c>
      <c r="D13" s="9">
        <v>13150</v>
      </c>
      <c r="E13" s="9">
        <v>14300</v>
      </c>
    </row>
    <row r="14" spans="1:5" ht="31.5" x14ac:dyDescent="0.25">
      <c r="A14" s="17" t="s">
        <v>11</v>
      </c>
      <c r="B14" s="10" t="s">
        <v>12</v>
      </c>
      <c r="C14" s="9">
        <v>20315</v>
      </c>
      <c r="D14" s="9">
        <v>20750</v>
      </c>
      <c r="E14" s="9">
        <v>21100</v>
      </c>
    </row>
    <row r="15" spans="1:5" ht="84" customHeight="1" x14ac:dyDescent="0.25">
      <c r="A15" s="17" t="s">
        <v>13</v>
      </c>
      <c r="B15" s="33" t="s">
        <v>14</v>
      </c>
      <c r="C15" s="9">
        <v>6800</v>
      </c>
      <c r="D15" s="9">
        <v>7300</v>
      </c>
      <c r="E15" s="9">
        <v>7700</v>
      </c>
    </row>
    <row r="16" spans="1:5" ht="78.75" x14ac:dyDescent="0.25">
      <c r="A16" s="17" t="s">
        <v>203</v>
      </c>
      <c r="B16" s="33" t="s">
        <v>248</v>
      </c>
      <c r="C16" s="9">
        <v>88750</v>
      </c>
      <c r="D16" s="9">
        <v>90150</v>
      </c>
      <c r="E16" s="9">
        <v>92930</v>
      </c>
    </row>
    <row r="17" spans="1:5" ht="47.25" x14ac:dyDescent="0.25">
      <c r="A17" s="17" t="s">
        <v>328</v>
      </c>
      <c r="B17" s="33" t="s">
        <v>329</v>
      </c>
      <c r="C17" s="9">
        <v>35800</v>
      </c>
      <c r="D17" s="9">
        <v>36250</v>
      </c>
      <c r="E17" s="9">
        <v>37050</v>
      </c>
    </row>
    <row r="18" spans="1:5" ht="47.25" x14ac:dyDescent="0.25">
      <c r="A18" s="17" t="s">
        <v>330</v>
      </c>
      <c r="B18" s="33" t="s">
        <v>331</v>
      </c>
      <c r="C18" s="9">
        <v>73500</v>
      </c>
      <c r="D18" s="9">
        <v>74200</v>
      </c>
      <c r="E18" s="9">
        <v>75120</v>
      </c>
    </row>
    <row r="19" spans="1:5" ht="31.5" x14ac:dyDescent="0.25">
      <c r="A19" s="34" t="s">
        <v>15</v>
      </c>
      <c r="B19" s="35" t="s">
        <v>16</v>
      </c>
      <c r="C19" s="6">
        <f>C20+C21+C22+C23</f>
        <v>35640.799999999996</v>
      </c>
      <c r="D19" s="6">
        <f>D20+D21+D22+D23</f>
        <v>36672.300000000003</v>
      </c>
      <c r="E19" s="6">
        <f>E20+E21+E22+E23</f>
        <v>37343.9</v>
      </c>
    </row>
    <row r="20" spans="1:5" ht="98.25" customHeight="1" x14ac:dyDescent="0.25">
      <c r="A20" s="17" t="s">
        <v>17</v>
      </c>
      <c r="B20" s="36" t="s">
        <v>18</v>
      </c>
      <c r="C20" s="9">
        <v>18588.2</v>
      </c>
      <c r="D20" s="9">
        <v>19079.099999999999</v>
      </c>
      <c r="E20" s="9">
        <v>19452.400000000001</v>
      </c>
    </row>
    <row r="21" spans="1:5" ht="110.25" x14ac:dyDescent="0.25">
      <c r="A21" s="17" t="s">
        <v>19</v>
      </c>
      <c r="B21" s="36" t="s">
        <v>20</v>
      </c>
      <c r="C21" s="9">
        <v>88.6</v>
      </c>
      <c r="D21" s="9">
        <v>100.2</v>
      </c>
      <c r="E21" s="9">
        <v>103.3</v>
      </c>
    </row>
    <row r="22" spans="1:5" ht="96.75" customHeight="1" x14ac:dyDescent="0.25">
      <c r="A22" s="17" t="s">
        <v>21</v>
      </c>
      <c r="B22" s="36" t="s">
        <v>22</v>
      </c>
      <c r="C22" s="9">
        <v>19273.8</v>
      </c>
      <c r="D22" s="9">
        <v>19864.7</v>
      </c>
      <c r="E22" s="9">
        <v>20259.7</v>
      </c>
    </row>
    <row r="23" spans="1:5" ht="99.75" customHeight="1" x14ac:dyDescent="0.25">
      <c r="A23" s="17" t="s">
        <v>23</v>
      </c>
      <c r="B23" s="36" t="s">
        <v>24</v>
      </c>
      <c r="C23" s="9">
        <v>-2309.8000000000002</v>
      </c>
      <c r="D23" s="9">
        <v>-2371.6999999999998</v>
      </c>
      <c r="E23" s="9">
        <v>-2471.5</v>
      </c>
    </row>
    <row r="24" spans="1:5" ht="15.75" x14ac:dyDescent="0.25">
      <c r="A24" s="4" t="s">
        <v>25</v>
      </c>
      <c r="B24" s="11" t="s">
        <v>26</v>
      </c>
      <c r="C24" s="6">
        <f>C25+C28+C29</f>
        <v>500750</v>
      </c>
      <c r="D24" s="6">
        <f t="shared" ref="D24:E24" si="2">D25+D28+D29</f>
        <v>524968</v>
      </c>
      <c r="E24" s="6">
        <f t="shared" si="2"/>
        <v>550387</v>
      </c>
    </row>
    <row r="25" spans="1:5" ht="31.5" x14ac:dyDescent="0.25">
      <c r="A25" s="4" t="s">
        <v>27</v>
      </c>
      <c r="B25" s="5" t="s">
        <v>28</v>
      </c>
      <c r="C25" s="6">
        <f>SUM(C26:C27)</f>
        <v>480369</v>
      </c>
      <c r="D25" s="6">
        <f t="shared" ref="D25:E25" si="3">SUM(D26:D27)</f>
        <v>504387</v>
      </c>
      <c r="E25" s="6">
        <f t="shared" si="3"/>
        <v>529606</v>
      </c>
    </row>
    <row r="26" spans="1:5" ht="31.5" x14ac:dyDescent="0.25">
      <c r="A26" s="2" t="s">
        <v>29</v>
      </c>
      <c r="B26" s="10" t="s">
        <v>30</v>
      </c>
      <c r="C26" s="9">
        <v>350585</v>
      </c>
      <c r="D26" s="9">
        <v>370585</v>
      </c>
      <c r="E26" s="9">
        <v>390585</v>
      </c>
    </row>
    <row r="27" spans="1:5" ht="63" x14ac:dyDescent="0.25">
      <c r="A27" s="2" t="s">
        <v>31</v>
      </c>
      <c r="B27" s="10" t="s">
        <v>32</v>
      </c>
      <c r="C27" s="9">
        <v>129784</v>
      </c>
      <c r="D27" s="9">
        <v>133802</v>
      </c>
      <c r="E27" s="9">
        <v>139021</v>
      </c>
    </row>
    <row r="28" spans="1:5" ht="15.75" x14ac:dyDescent="0.25">
      <c r="A28" s="2" t="s">
        <v>33</v>
      </c>
      <c r="B28" s="10" t="s">
        <v>34</v>
      </c>
      <c r="C28" s="9">
        <v>181</v>
      </c>
      <c r="D28" s="9">
        <v>181</v>
      </c>
      <c r="E28" s="9">
        <v>181</v>
      </c>
    </row>
    <row r="29" spans="1:5" ht="31.5" x14ac:dyDescent="0.25">
      <c r="A29" s="2" t="s">
        <v>35</v>
      </c>
      <c r="B29" s="10" t="s">
        <v>285</v>
      </c>
      <c r="C29" s="9">
        <v>20200</v>
      </c>
      <c r="D29" s="9">
        <v>20400</v>
      </c>
      <c r="E29" s="9">
        <v>20600</v>
      </c>
    </row>
    <row r="30" spans="1:5" ht="15.75" x14ac:dyDescent="0.25">
      <c r="A30" s="4" t="s">
        <v>36</v>
      </c>
      <c r="B30" s="11" t="s">
        <v>37</v>
      </c>
      <c r="C30" s="6">
        <f>C31+C32</f>
        <v>177445</v>
      </c>
      <c r="D30" s="6">
        <f>D31+D32</f>
        <v>177595</v>
      </c>
      <c r="E30" s="6">
        <f>E31+E32</f>
        <v>177750</v>
      </c>
    </row>
    <row r="31" spans="1:5" ht="32.25" customHeight="1" x14ac:dyDescent="0.25">
      <c r="A31" s="2" t="s">
        <v>38</v>
      </c>
      <c r="B31" s="10" t="s">
        <v>39</v>
      </c>
      <c r="C31" s="9">
        <v>83795</v>
      </c>
      <c r="D31" s="9">
        <v>83895</v>
      </c>
      <c r="E31" s="9">
        <v>84000</v>
      </c>
    </row>
    <row r="32" spans="1:5" ht="15.75" x14ac:dyDescent="0.25">
      <c r="A32" s="2" t="s">
        <v>40</v>
      </c>
      <c r="B32" s="5" t="s">
        <v>249</v>
      </c>
      <c r="C32" s="6">
        <f>C33+C34</f>
        <v>93650</v>
      </c>
      <c r="D32" s="6">
        <f>D33+D34</f>
        <v>93700</v>
      </c>
      <c r="E32" s="6">
        <f>E33+E34</f>
        <v>93750</v>
      </c>
    </row>
    <row r="33" spans="1:5" ht="31.5" x14ac:dyDescent="0.25">
      <c r="A33" s="2" t="s">
        <v>41</v>
      </c>
      <c r="B33" s="10" t="s">
        <v>42</v>
      </c>
      <c r="C33" s="9">
        <v>72150</v>
      </c>
      <c r="D33" s="9">
        <v>72200</v>
      </c>
      <c r="E33" s="9">
        <v>72250</v>
      </c>
    </row>
    <row r="34" spans="1:5" ht="31.5" x14ac:dyDescent="0.25">
      <c r="A34" s="2" t="s">
        <v>43</v>
      </c>
      <c r="B34" s="10" t="s">
        <v>44</v>
      </c>
      <c r="C34" s="9">
        <v>21500</v>
      </c>
      <c r="D34" s="9">
        <v>21500</v>
      </c>
      <c r="E34" s="9">
        <v>21500</v>
      </c>
    </row>
    <row r="35" spans="1:5" ht="15.75" x14ac:dyDescent="0.25">
      <c r="A35" s="4" t="s">
        <v>45</v>
      </c>
      <c r="B35" s="5" t="s">
        <v>46</v>
      </c>
      <c r="C35" s="6">
        <f>SUM(C36:C37)</f>
        <v>24442</v>
      </c>
      <c r="D35" s="6">
        <f>SUM(D36:D37)</f>
        <v>24931</v>
      </c>
      <c r="E35" s="6">
        <f>SUM(E36:E37)</f>
        <v>26017</v>
      </c>
    </row>
    <row r="36" spans="1:5" ht="47.25" x14ac:dyDescent="0.25">
      <c r="A36" s="2" t="s">
        <v>47</v>
      </c>
      <c r="B36" s="10" t="s">
        <v>48</v>
      </c>
      <c r="C36" s="9">
        <v>24402</v>
      </c>
      <c r="D36" s="9">
        <v>24656</v>
      </c>
      <c r="E36" s="9">
        <v>24912</v>
      </c>
    </row>
    <row r="37" spans="1:5" ht="31.5" x14ac:dyDescent="0.25">
      <c r="A37" s="2" t="s">
        <v>49</v>
      </c>
      <c r="B37" s="10" t="s">
        <v>50</v>
      </c>
      <c r="C37" s="9">
        <v>40</v>
      </c>
      <c r="D37" s="9">
        <v>275</v>
      </c>
      <c r="E37" s="9">
        <v>1105</v>
      </c>
    </row>
    <row r="38" spans="1:5" ht="15.75" x14ac:dyDescent="0.25">
      <c r="A38" s="12" t="s">
        <v>51</v>
      </c>
      <c r="B38" s="13"/>
      <c r="C38" s="6">
        <f>C9+C19+C24+C30+C35</f>
        <v>2570559.9000000004</v>
      </c>
      <c r="D38" s="6">
        <f>D9+D19+D24+D30+D35</f>
        <v>2786138.7</v>
      </c>
      <c r="E38" s="6">
        <f>E9+E19+E24+E30+E35</f>
        <v>2999805.5</v>
      </c>
    </row>
    <row r="39" spans="1:5" ht="31.5" x14ac:dyDescent="0.25">
      <c r="A39" s="4" t="s">
        <v>52</v>
      </c>
      <c r="B39" s="11" t="s">
        <v>53</v>
      </c>
      <c r="C39" s="6">
        <f>SUM(C40:C49)</f>
        <v>75070.5</v>
      </c>
      <c r="D39" s="6">
        <f>SUM(D40:D49)</f>
        <v>74665.7</v>
      </c>
      <c r="E39" s="6">
        <f>SUM(E40:E49)</f>
        <v>74252.7</v>
      </c>
    </row>
    <row r="40" spans="1:5" ht="63" customHeight="1" x14ac:dyDescent="0.25">
      <c r="A40" s="14" t="s">
        <v>54</v>
      </c>
      <c r="B40" s="15" t="s">
        <v>55</v>
      </c>
      <c r="C40" s="9">
        <v>50526.5</v>
      </c>
      <c r="D40" s="9">
        <v>50526.5</v>
      </c>
      <c r="E40" s="9">
        <v>50526.5</v>
      </c>
    </row>
    <row r="41" spans="1:5" ht="63" x14ac:dyDescent="0.25">
      <c r="A41" s="14" t="s">
        <v>56</v>
      </c>
      <c r="B41" s="15" t="s">
        <v>57</v>
      </c>
      <c r="C41" s="9">
        <v>5947.7</v>
      </c>
      <c r="D41" s="9">
        <v>5947.7</v>
      </c>
      <c r="E41" s="9">
        <v>5947.7</v>
      </c>
    </row>
    <row r="42" spans="1:5" ht="63.75" customHeight="1" x14ac:dyDescent="0.25">
      <c r="A42" s="14" t="s">
        <v>58</v>
      </c>
      <c r="B42" s="15" t="s">
        <v>59</v>
      </c>
      <c r="C42" s="9">
        <v>300.5</v>
      </c>
      <c r="D42" s="9">
        <v>300.5</v>
      </c>
      <c r="E42" s="9">
        <v>300.5</v>
      </c>
    </row>
    <row r="43" spans="1:5" ht="66.75" customHeight="1" x14ac:dyDescent="0.25">
      <c r="A43" s="14" t="s">
        <v>204</v>
      </c>
      <c r="B43" s="15" t="s">
        <v>59</v>
      </c>
      <c r="C43" s="9">
        <v>11.2</v>
      </c>
      <c r="D43" s="9">
        <v>11.2</v>
      </c>
      <c r="E43" s="9">
        <v>11.2</v>
      </c>
    </row>
    <row r="44" spans="1:5" ht="68.25" customHeight="1" x14ac:dyDescent="0.25">
      <c r="A44" s="14" t="s">
        <v>60</v>
      </c>
      <c r="B44" s="15" t="s">
        <v>59</v>
      </c>
      <c r="C44" s="9">
        <v>566.9</v>
      </c>
      <c r="D44" s="9">
        <v>297.89999999999998</v>
      </c>
      <c r="E44" s="9">
        <v>297.89999999999998</v>
      </c>
    </row>
    <row r="45" spans="1:5" ht="66.75" customHeight="1" x14ac:dyDescent="0.25">
      <c r="A45" s="14" t="s">
        <v>61</v>
      </c>
      <c r="B45" s="15" t="s">
        <v>59</v>
      </c>
      <c r="C45" s="9">
        <v>176.2</v>
      </c>
      <c r="D45" s="9">
        <v>176.2</v>
      </c>
      <c r="E45" s="9">
        <v>176.2</v>
      </c>
    </row>
    <row r="46" spans="1:5" ht="31.5" x14ac:dyDescent="0.25">
      <c r="A46" s="14" t="s">
        <v>62</v>
      </c>
      <c r="B46" s="16" t="s">
        <v>279</v>
      </c>
      <c r="C46" s="9">
        <v>7510</v>
      </c>
      <c r="D46" s="9">
        <v>7510</v>
      </c>
      <c r="E46" s="9">
        <v>7510</v>
      </c>
    </row>
    <row r="47" spans="1:5" ht="94.5" x14ac:dyDescent="0.25">
      <c r="A47" s="14" t="s">
        <v>250</v>
      </c>
      <c r="B47" s="15" t="s">
        <v>251</v>
      </c>
      <c r="C47" s="9">
        <v>7.8</v>
      </c>
      <c r="D47" s="9">
        <v>7.8</v>
      </c>
      <c r="E47" s="9">
        <v>7.8</v>
      </c>
    </row>
    <row r="48" spans="1:5" ht="47.25" x14ac:dyDescent="0.25">
      <c r="A48" s="14" t="s">
        <v>63</v>
      </c>
      <c r="B48" s="15" t="s">
        <v>64</v>
      </c>
      <c r="C48" s="9">
        <v>414</v>
      </c>
      <c r="D48" s="9">
        <v>414</v>
      </c>
      <c r="E48" s="9">
        <v>130</v>
      </c>
    </row>
    <row r="49" spans="1:5" ht="63" x14ac:dyDescent="0.25">
      <c r="A49" s="14" t="s">
        <v>65</v>
      </c>
      <c r="B49" s="10" t="s">
        <v>66</v>
      </c>
      <c r="C49" s="9">
        <v>9609.7000000000007</v>
      </c>
      <c r="D49" s="9">
        <v>9473.9</v>
      </c>
      <c r="E49" s="9">
        <v>9344.9</v>
      </c>
    </row>
    <row r="50" spans="1:5" ht="15.75" x14ac:dyDescent="0.25">
      <c r="A50" s="4" t="s">
        <v>67</v>
      </c>
      <c r="B50" s="5" t="s">
        <v>68</v>
      </c>
      <c r="C50" s="6">
        <f>SUM(C51:C53)</f>
        <v>2062.1</v>
      </c>
      <c r="D50" s="6">
        <f>SUM(D51:D53)</f>
        <v>2183.3999999999996</v>
      </c>
      <c r="E50" s="6">
        <f>SUM(E51:E53)</f>
        <v>2311.6999999999998</v>
      </c>
    </row>
    <row r="51" spans="1:5" ht="63" x14ac:dyDescent="0.25">
      <c r="A51" s="2" t="s">
        <v>69</v>
      </c>
      <c r="B51" s="10" t="s">
        <v>70</v>
      </c>
      <c r="C51" s="9">
        <v>1140</v>
      </c>
      <c r="D51" s="9">
        <v>1207</v>
      </c>
      <c r="E51" s="9">
        <v>1278</v>
      </c>
    </row>
    <row r="52" spans="1:5" ht="51" customHeight="1" x14ac:dyDescent="0.25">
      <c r="A52" s="2" t="s">
        <v>71</v>
      </c>
      <c r="B52" s="10" t="s">
        <v>252</v>
      </c>
      <c r="C52" s="9">
        <v>411.9</v>
      </c>
      <c r="D52" s="9">
        <v>436.1</v>
      </c>
      <c r="E52" s="9">
        <v>461.7</v>
      </c>
    </row>
    <row r="53" spans="1:5" ht="55.5" customHeight="1" x14ac:dyDescent="0.25">
      <c r="A53" s="2" t="s">
        <v>72</v>
      </c>
      <c r="B53" s="10" t="s">
        <v>73</v>
      </c>
      <c r="C53" s="9">
        <v>510.2</v>
      </c>
      <c r="D53" s="9">
        <v>540.29999999999995</v>
      </c>
      <c r="E53" s="9">
        <v>572</v>
      </c>
    </row>
    <row r="54" spans="1:5" ht="19.5" customHeight="1" x14ac:dyDescent="0.25">
      <c r="A54" s="4" t="s">
        <v>74</v>
      </c>
      <c r="B54" s="5" t="s">
        <v>75</v>
      </c>
      <c r="C54" s="6">
        <f>C55+C58</f>
        <v>9135.2999999999993</v>
      </c>
      <c r="D54" s="6">
        <f>D55+D58</f>
        <v>8839.2000000000007</v>
      </c>
      <c r="E54" s="6">
        <f>E55+E58</f>
        <v>8843.2000000000007</v>
      </c>
    </row>
    <row r="55" spans="1:5" ht="31.5" x14ac:dyDescent="0.25">
      <c r="A55" s="2" t="s">
        <v>76</v>
      </c>
      <c r="B55" s="10" t="s">
        <v>77</v>
      </c>
      <c r="C55" s="6">
        <f>SUM(C56:C57)</f>
        <v>6019.9</v>
      </c>
      <c r="D55" s="6">
        <f>SUM(D56:D57)</f>
        <v>6028.9</v>
      </c>
      <c r="E55" s="6">
        <f>SUM(E56:E57)</f>
        <v>6028.9</v>
      </c>
    </row>
    <row r="56" spans="1:5" ht="63" x14ac:dyDescent="0.25">
      <c r="A56" s="2" t="s">
        <v>78</v>
      </c>
      <c r="B56" s="10" t="s">
        <v>79</v>
      </c>
      <c r="C56" s="9">
        <v>4861.5</v>
      </c>
      <c r="D56" s="9">
        <v>4861.5</v>
      </c>
      <c r="E56" s="9">
        <v>4861.5</v>
      </c>
    </row>
    <row r="57" spans="1:5" ht="31.5" x14ac:dyDescent="0.25">
      <c r="A57" s="2" t="s">
        <v>80</v>
      </c>
      <c r="B57" s="10" t="s">
        <v>77</v>
      </c>
      <c r="C57" s="9">
        <v>1158.4000000000001</v>
      </c>
      <c r="D57" s="9">
        <v>1167.4000000000001</v>
      </c>
      <c r="E57" s="9">
        <v>1167.4000000000001</v>
      </c>
    </row>
    <row r="58" spans="1:5" ht="15.75" x14ac:dyDescent="0.25">
      <c r="A58" s="4" t="s">
        <v>81</v>
      </c>
      <c r="B58" s="5" t="s">
        <v>82</v>
      </c>
      <c r="C58" s="6">
        <f>C59+C64</f>
        <v>3115.4</v>
      </c>
      <c r="D58" s="6">
        <f>D59+D64</f>
        <v>2810.3</v>
      </c>
      <c r="E58" s="6">
        <f>E59+E64</f>
        <v>2814.3</v>
      </c>
    </row>
    <row r="59" spans="1:5" ht="31.5" x14ac:dyDescent="0.25">
      <c r="A59" s="2" t="s">
        <v>83</v>
      </c>
      <c r="B59" s="10" t="s">
        <v>84</v>
      </c>
      <c r="C59" s="9">
        <f>SUM(C60:C63)</f>
        <v>1574.2</v>
      </c>
      <c r="D59" s="9">
        <f>SUM(D60:D63)</f>
        <v>1258.4000000000001</v>
      </c>
      <c r="E59" s="9">
        <f>SUM(E60:E63)</f>
        <v>1292.3</v>
      </c>
    </row>
    <row r="60" spans="1:5" ht="36" customHeight="1" x14ac:dyDescent="0.25">
      <c r="A60" s="2" t="s">
        <v>85</v>
      </c>
      <c r="B60" s="10" t="s">
        <v>84</v>
      </c>
      <c r="C60" s="9">
        <v>401.2</v>
      </c>
      <c r="D60" s="9">
        <v>396.7</v>
      </c>
      <c r="E60" s="9">
        <v>396.9</v>
      </c>
    </row>
    <row r="61" spans="1:5" ht="36" customHeight="1" x14ac:dyDescent="0.25">
      <c r="A61" s="2" t="s">
        <v>205</v>
      </c>
      <c r="B61" s="10" t="s">
        <v>84</v>
      </c>
      <c r="C61" s="9">
        <v>38</v>
      </c>
      <c r="D61" s="9">
        <v>38</v>
      </c>
      <c r="E61" s="9">
        <v>38</v>
      </c>
    </row>
    <row r="62" spans="1:5" ht="36" customHeight="1" x14ac:dyDescent="0.25">
      <c r="A62" s="2" t="s">
        <v>86</v>
      </c>
      <c r="B62" s="10" t="s">
        <v>84</v>
      </c>
      <c r="C62" s="9">
        <v>984.3</v>
      </c>
      <c r="D62" s="9">
        <v>673</v>
      </c>
      <c r="E62" s="9">
        <v>706.7</v>
      </c>
    </row>
    <row r="63" spans="1:5" ht="36" customHeight="1" x14ac:dyDescent="0.25">
      <c r="A63" s="2" t="s">
        <v>253</v>
      </c>
      <c r="B63" s="10" t="s">
        <v>84</v>
      </c>
      <c r="C63" s="9">
        <v>150.69999999999999</v>
      </c>
      <c r="D63" s="9">
        <v>150.69999999999999</v>
      </c>
      <c r="E63" s="9">
        <v>150.69999999999999</v>
      </c>
    </row>
    <row r="64" spans="1:5" ht="21" customHeight="1" x14ac:dyDescent="0.25">
      <c r="A64" s="2" t="s">
        <v>87</v>
      </c>
      <c r="B64" s="10" t="s">
        <v>88</v>
      </c>
      <c r="C64" s="9">
        <f>SUM(C65:C66)</f>
        <v>1541.2</v>
      </c>
      <c r="D64" s="9">
        <f>SUM(D65:D66)</f>
        <v>1551.9</v>
      </c>
      <c r="E64" s="9">
        <f>SUM(E65:E66)</f>
        <v>1522</v>
      </c>
    </row>
    <row r="65" spans="1:5" ht="21" customHeight="1" x14ac:dyDescent="0.25">
      <c r="A65" s="2" t="s">
        <v>89</v>
      </c>
      <c r="B65" s="10" t="s">
        <v>88</v>
      </c>
      <c r="C65" s="9">
        <v>900.7</v>
      </c>
      <c r="D65" s="9">
        <v>911.4</v>
      </c>
      <c r="E65" s="9">
        <v>881.5</v>
      </c>
    </row>
    <row r="66" spans="1:5" ht="21" customHeight="1" x14ac:dyDescent="0.25">
      <c r="A66" s="2" t="s">
        <v>90</v>
      </c>
      <c r="B66" s="10" t="s">
        <v>88</v>
      </c>
      <c r="C66" s="9">
        <v>640.5</v>
      </c>
      <c r="D66" s="9">
        <v>640.5</v>
      </c>
      <c r="E66" s="9">
        <v>640.5</v>
      </c>
    </row>
    <row r="67" spans="1:5" ht="15.75" x14ac:dyDescent="0.25">
      <c r="A67" s="4" t="s">
        <v>91</v>
      </c>
      <c r="B67" s="5" t="s">
        <v>92</v>
      </c>
      <c r="C67" s="6">
        <f>SUM(C68:C75)</f>
        <v>26213.200000000001</v>
      </c>
      <c r="D67" s="6">
        <f>SUM(D68:D75)</f>
        <v>22523.9</v>
      </c>
      <c r="E67" s="6">
        <f>SUM(E68:E75)</f>
        <v>22238.400000000001</v>
      </c>
    </row>
    <row r="68" spans="1:5" ht="63" x14ac:dyDescent="0.25">
      <c r="A68" s="17" t="s">
        <v>93</v>
      </c>
      <c r="B68" s="10" t="s">
        <v>94</v>
      </c>
      <c r="C68" s="9">
        <v>10.7</v>
      </c>
      <c r="D68" s="9">
        <v>10.7</v>
      </c>
      <c r="E68" s="9">
        <v>10.7</v>
      </c>
    </row>
    <row r="69" spans="1:5" ht="63" x14ac:dyDescent="0.25">
      <c r="A69" s="17" t="s">
        <v>206</v>
      </c>
      <c r="B69" s="10" t="s">
        <v>94</v>
      </c>
      <c r="C69" s="9">
        <v>6.5</v>
      </c>
      <c r="D69" s="9">
        <v>6.5</v>
      </c>
      <c r="E69" s="9">
        <v>6.5</v>
      </c>
    </row>
    <row r="70" spans="1:5" ht="78.75" x14ac:dyDescent="0.25">
      <c r="A70" s="2" t="s">
        <v>95</v>
      </c>
      <c r="B70" s="10" t="s">
        <v>96</v>
      </c>
      <c r="C70" s="9">
        <v>4578</v>
      </c>
      <c r="D70" s="9">
        <v>3888.7</v>
      </c>
      <c r="E70" s="9">
        <v>3603.2</v>
      </c>
    </row>
    <row r="71" spans="1:5" ht="81" customHeight="1" x14ac:dyDescent="0.25">
      <c r="A71" s="2" t="s">
        <v>97</v>
      </c>
      <c r="B71" s="10" t="s">
        <v>286</v>
      </c>
      <c r="C71" s="9">
        <v>138</v>
      </c>
      <c r="D71" s="9">
        <v>138</v>
      </c>
      <c r="E71" s="9">
        <v>138</v>
      </c>
    </row>
    <row r="72" spans="1:5" ht="31.5" x14ac:dyDescent="0.25">
      <c r="A72" s="14" t="s">
        <v>98</v>
      </c>
      <c r="B72" s="10" t="s">
        <v>99</v>
      </c>
      <c r="C72" s="9">
        <v>12780</v>
      </c>
      <c r="D72" s="9">
        <v>12780</v>
      </c>
      <c r="E72" s="9">
        <v>12780</v>
      </c>
    </row>
    <row r="73" spans="1:5" ht="47.25" x14ac:dyDescent="0.25">
      <c r="A73" s="14" t="s">
        <v>100</v>
      </c>
      <c r="B73" s="40" t="s">
        <v>281</v>
      </c>
      <c r="C73" s="9">
        <v>800</v>
      </c>
      <c r="D73" s="9">
        <v>800</v>
      </c>
      <c r="E73" s="9">
        <v>800</v>
      </c>
    </row>
    <row r="74" spans="1:5" ht="63" x14ac:dyDescent="0.25">
      <c r="A74" s="14" t="s">
        <v>101</v>
      </c>
      <c r="B74" s="16" t="s">
        <v>102</v>
      </c>
      <c r="C74" s="9">
        <v>4900</v>
      </c>
      <c r="D74" s="9">
        <v>4900</v>
      </c>
      <c r="E74" s="9">
        <v>4900</v>
      </c>
    </row>
    <row r="75" spans="1:5" ht="31.5" x14ac:dyDescent="0.25">
      <c r="A75" s="14" t="s">
        <v>103</v>
      </c>
      <c r="B75" s="16" t="s">
        <v>280</v>
      </c>
      <c r="C75" s="9">
        <v>3000</v>
      </c>
      <c r="D75" s="9">
        <v>0</v>
      </c>
      <c r="E75" s="9">
        <v>0</v>
      </c>
    </row>
    <row r="76" spans="1:5" ht="15.75" x14ac:dyDescent="0.25">
      <c r="A76" s="4" t="s">
        <v>104</v>
      </c>
      <c r="B76" s="5" t="s">
        <v>105</v>
      </c>
      <c r="C76" s="18">
        <f>SUM(C77:C105)</f>
        <v>7666.0999999999995</v>
      </c>
      <c r="D76" s="18">
        <f>SUM(D77:D105)</f>
        <v>7688.0999999999995</v>
      </c>
      <c r="E76" s="18">
        <f>SUM(E77:E105)</f>
        <v>7690.0999999999995</v>
      </c>
    </row>
    <row r="77" spans="1:5" ht="63" x14ac:dyDescent="0.25">
      <c r="A77" s="17" t="s">
        <v>106</v>
      </c>
      <c r="B77" s="10" t="s">
        <v>107</v>
      </c>
      <c r="C77" s="8">
        <v>48.3</v>
      </c>
      <c r="D77" s="8">
        <v>48.3</v>
      </c>
      <c r="E77" s="8">
        <v>48.3</v>
      </c>
    </row>
    <row r="78" spans="1:5" ht="63" x14ac:dyDescent="0.25">
      <c r="A78" s="17" t="s">
        <v>108</v>
      </c>
      <c r="B78" s="10" t="s">
        <v>107</v>
      </c>
      <c r="C78" s="8">
        <v>27.4</v>
      </c>
      <c r="D78" s="8">
        <v>27.4</v>
      </c>
      <c r="E78" s="8">
        <v>27.4</v>
      </c>
    </row>
    <row r="79" spans="1:5" ht="94.5" x14ac:dyDescent="0.25">
      <c r="A79" s="17" t="s">
        <v>109</v>
      </c>
      <c r="B79" s="16" t="s">
        <v>110</v>
      </c>
      <c r="C79" s="8">
        <v>43.7</v>
      </c>
      <c r="D79" s="8">
        <v>43.7</v>
      </c>
      <c r="E79" s="8">
        <v>43.7</v>
      </c>
    </row>
    <row r="80" spans="1:5" ht="94.5" x14ac:dyDescent="0.25">
      <c r="A80" s="17" t="s">
        <v>111</v>
      </c>
      <c r="B80" s="16" t="s">
        <v>110</v>
      </c>
      <c r="C80" s="8">
        <v>194.4</v>
      </c>
      <c r="D80" s="8">
        <v>194.4</v>
      </c>
      <c r="E80" s="8">
        <v>194.4</v>
      </c>
    </row>
    <row r="81" spans="1:5" ht="78.75" x14ac:dyDescent="0.25">
      <c r="A81" s="19" t="s">
        <v>112</v>
      </c>
      <c r="B81" s="20" t="s">
        <v>254</v>
      </c>
      <c r="C81" s="8">
        <v>18.5</v>
      </c>
      <c r="D81" s="8">
        <v>18.5</v>
      </c>
      <c r="E81" s="8">
        <v>18.5</v>
      </c>
    </row>
    <row r="82" spans="1:5" ht="63" x14ac:dyDescent="0.25">
      <c r="A82" s="19" t="s">
        <v>114</v>
      </c>
      <c r="B82" s="20" t="s">
        <v>113</v>
      </c>
      <c r="C82" s="8">
        <v>3.9</v>
      </c>
      <c r="D82" s="8">
        <v>3.9</v>
      </c>
      <c r="E82" s="8">
        <v>3.9</v>
      </c>
    </row>
    <row r="83" spans="1:5" ht="78.75" x14ac:dyDescent="0.25">
      <c r="A83" s="19" t="s">
        <v>115</v>
      </c>
      <c r="B83" s="20" t="s">
        <v>116</v>
      </c>
      <c r="C83" s="8">
        <v>8.6</v>
      </c>
      <c r="D83" s="8">
        <v>8.6</v>
      </c>
      <c r="E83" s="8">
        <v>8.6</v>
      </c>
    </row>
    <row r="84" spans="1:5" ht="68.25" customHeight="1" x14ac:dyDescent="0.25">
      <c r="A84" s="19" t="s">
        <v>255</v>
      </c>
      <c r="B84" s="20" t="s">
        <v>327</v>
      </c>
      <c r="C84" s="8">
        <v>0.2</v>
      </c>
      <c r="D84" s="8">
        <v>0.2</v>
      </c>
      <c r="E84" s="8">
        <v>0.2</v>
      </c>
    </row>
    <row r="85" spans="1:5" ht="63" x14ac:dyDescent="0.25">
      <c r="A85" s="21" t="s">
        <v>256</v>
      </c>
      <c r="B85" s="20" t="s">
        <v>257</v>
      </c>
      <c r="C85" s="8">
        <v>0</v>
      </c>
      <c r="D85" s="8">
        <v>0</v>
      </c>
      <c r="E85" s="8">
        <v>0</v>
      </c>
    </row>
    <row r="86" spans="1:5" ht="63" x14ac:dyDescent="0.25">
      <c r="A86" s="19" t="s">
        <v>287</v>
      </c>
      <c r="B86" s="20" t="s">
        <v>288</v>
      </c>
      <c r="C86" s="8">
        <v>2.1</v>
      </c>
      <c r="D86" s="8">
        <v>2.1</v>
      </c>
      <c r="E86" s="8">
        <v>2.1</v>
      </c>
    </row>
    <row r="87" spans="1:5" ht="78.75" x14ac:dyDescent="0.25">
      <c r="A87" s="21" t="s">
        <v>117</v>
      </c>
      <c r="B87" s="20" t="s">
        <v>118</v>
      </c>
      <c r="C87" s="8">
        <v>431.3</v>
      </c>
      <c r="D87" s="8">
        <v>431.3</v>
      </c>
      <c r="E87" s="8">
        <v>431.3</v>
      </c>
    </row>
    <row r="88" spans="1:5" ht="103.5" customHeight="1" x14ac:dyDescent="0.25">
      <c r="A88" s="21" t="s">
        <v>119</v>
      </c>
      <c r="B88" s="20" t="s">
        <v>120</v>
      </c>
      <c r="C88" s="8">
        <v>10.8</v>
      </c>
      <c r="D88" s="8">
        <v>10.8</v>
      </c>
      <c r="E88" s="8">
        <v>10.8</v>
      </c>
    </row>
    <row r="89" spans="1:5" ht="78.75" x14ac:dyDescent="0.25">
      <c r="A89" s="21" t="s">
        <v>289</v>
      </c>
      <c r="B89" s="20" t="s">
        <v>290</v>
      </c>
      <c r="C89" s="8">
        <v>0.9</v>
      </c>
      <c r="D89" s="8">
        <v>0.9</v>
      </c>
      <c r="E89" s="8">
        <v>0.9</v>
      </c>
    </row>
    <row r="90" spans="1:5" ht="78.75" x14ac:dyDescent="0.25">
      <c r="A90" s="21" t="s">
        <v>121</v>
      </c>
      <c r="B90" s="20" t="s">
        <v>333</v>
      </c>
      <c r="C90" s="8">
        <v>9.1</v>
      </c>
      <c r="D90" s="8">
        <v>9.1</v>
      </c>
      <c r="E90" s="8">
        <v>9.1</v>
      </c>
    </row>
    <row r="91" spans="1:5" ht="63" x14ac:dyDescent="0.25">
      <c r="A91" s="21" t="s">
        <v>207</v>
      </c>
      <c r="B91" s="20" t="s">
        <v>123</v>
      </c>
      <c r="C91" s="8">
        <v>1.8</v>
      </c>
      <c r="D91" s="8">
        <v>1.8</v>
      </c>
      <c r="E91" s="8">
        <v>1.8</v>
      </c>
    </row>
    <row r="92" spans="1:5" ht="63" x14ac:dyDescent="0.25">
      <c r="A92" s="14" t="s">
        <v>122</v>
      </c>
      <c r="B92" s="20" t="s">
        <v>123</v>
      </c>
      <c r="C92" s="8">
        <v>145.4</v>
      </c>
      <c r="D92" s="8">
        <v>145.4</v>
      </c>
      <c r="E92" s="8">
        <v>145.4</v>
      </c>
    </row>
    <row r="93" spans="1:5" ht="63" x14ac:dyDescent="0.25">
      <c r="A93" s="14" t="s">
        <v>258</v>
      </c>
      <c r="B93" s="20" t="s">
        <v>123</v>
      </c>
      <c r="C93" s="8">
        <v>0</v>
      </c>
      <c r="D93" s="8">
        <v>0</v>
      </c>
      <c r="E93" s="8">
        <v>0</v>
      </c>
    </row>
    <row r="94" spans="1:5" ht="78.75" x14ac:dyDescent="0.25">
      <c r="A94" s="14" t="s">
        <v>124</v>
      </c>
      <c r="B94" s="10" t="s">
        <v>126</v>
      </c>
      <c r="C94" s="8">
        <v>84</v>
      </c>
      <c r="D94" s="8">
        <v>84</v>
      </c>
      <c r="E94" s="8">
        <v>84</v>
      </c>
    </row>
    <row r="95" spans="1:5" ht="78.75" x14ac:dyDescent="0.25">
      <c r="A95" s="14" t="s">
        <v>125</v>
      </c>
      <c r="B95" s="10" t="s">
        <v>126</v>
      </c>
      <c r="C95" s="8">
        <v>880.2</v>
      </c>
      <c r="D95" s="8">
        <v>880.2</v>
      </c>
      <c r="E95" s="8">
        <v>880.2</v>
      </c>
    </row>
    <row r="96" spans="1:5" ht="47.25" x14ac:dyDescent="0.25">
      <c r="A96" s="21" t="s">
        <v>127</v>
      </c>
      <c r="B96" s="20" t="s">
        <v>128</v>
      </c>
      <c r="C96" s="8">
        <v>121.2</v>
      </c>
      <c r="D96" s="8">
        <v>121.2</v>
      </c>
      <c r="E96" s="8">
        <v>121.2</v>
      </c>
    </row>
    <row r="97" spans="1:5" ht="63" x14ac:dyDescent="0.25">
      <c r="A97" s="14" t="s">
        <v>129</v>
      </c>
      <c r="B97" s="10" t="s">
        <v>130</v>
      </c>
      <c r="C97" s="8">
        <v>3222.7</v>
      </c>
      <c r="D97" s="8">
        <v>3222.7</v>
      </c>
      <c r="E97" s="8">
        <v>3222.7</v>
      </c>
    </row>
    <row r="98" spans="1:5" ht="47.25" x14ac:dyDescent="0.25">
      <c r="A98" s="14" t="s">
        <v>291</v>
      </c>
      <c r="B98" s="10" t="s">
        <v>292</v>
      </c>
      <c r="C98" s="8">
        <v>80.7</v>
      </c>
      <c r="D98" s="8">
        <v>80.7</v>
      </c>
      <c r="E98" s="8">
        <v>80.7</v>
      </c>
    </row>
    <row r="99" spans="1:5" ht="126" x14ac:dyDescent="0.25">
      <c r="A99" s="21" t="s">
        <v>131</v>
      </c>
      <c r="B99" s="20" t="s">
        <v>132</v>
      </c>
      <c r="C99" s="8">
        <v>72.2</v>
      </c>
      <c r="D99" s="8">
        <v>72.2</v>
      </c>
      <c r="E99" s="8">
        <v>72.2</v>
      </c>
    </row>
    <row r="100" spans="1:5" ht="63" x14ac:dyDescent="0.25">
      <c r="A100" s="14" t="s">
        <v>134</v>
      </c>
      <c r="B100" s="10" t="s">
        <v>133</v>
      </c>
      <c r="C100" s="8">
        <v>3.2</v>
      </c>
      <c r="D100" s="8">
        <v>3.2</v>
      </c>
      <c r="E100" s="8">
        <v>3.2</v>
      </c>
    </row>
    <row r="101" spans="1:5" ht="63" x14ac:dyDescent="0.25">
      <c r="A101" s="14" t="s">
        <v>135</v>
      </c>
      <c r="B101" s="10" t="s">
        <v>133</v>
      </c>
      <c r="C101" s="8">
        <v>800</v>
      </c>
      <c r="D101" s="8">
        <v>800</v>
      </c>
      <c r="E101" s="8">
        <v>800</v>
      </c>
    </row>
    <row r="102" spans="1:5" ht="63" x14ac:dyDescent="0.25">
      <c r="A102" s="14" t="s">
        <v>136</v>
      </c>
      <c r="B102" s="10" t="s">
        <v>133</v>
      </c>
      <c r="C102" s="8">
        <v>50</v>
      </c>
      <c r="D102" s="8">
        <v>50</v>
      </c>
      <c r="E102" s="8">
        <v>50</v>
      </c>
    </row>
    <row r="103" spans="1:5" ht="63" x14ac:dyDescent="0.25">
      <c r="A103" s="14" t="s">
        <v>137</v>
      </c>
      <c r="B103" s="10" t="s">
        <v>138</v>
      </c>
      <c r="C103" s="8">
        <v>26</v>
      </c>
      <c r="D103" s="8">
        <v>28</v>
      </c>
      <c r="E103" s="8">
        <v>30</v>
      </c>
    </row>
    <row r="104" spans="1:5" ht="83.25" customHeight="1" x14ac:dyDescent="0.25">
      <c r="A104" s="14" t="s">
        <v>139</v>
      </c>
      <c r="B104" s="10" t="s">
        <v>259</v>
      </c>
      <c r="C104" s="8">
        <v>129.5</v>
      </c>
      <c r="D104" s="8">
        <v>129.5</v>
      </c>
      <c r="E104" s="8">
        <v>129.5</v>
      </c>
    </row>
    <row r="105" spans="1:5" ht="83.25" customHeight="1" x14ac:dyDescent="0.25">
      <c r="A105" s="14" t="s">
        <v>260</v>
      </c>
      <c r="B105" s="10" t="s">
        <v>259</v>
      </c>
      <c r="C105" s="8">
        <v>1250</v>
      </c>
      <c r="D105" s="8">
        <v>1270</v>
      </c>
      <c r="E105" s="8">
        <v>1270</v>
      </c>
    </row>
    <row r="106" spans="1:5" ht="15.75" x14ac:dyDescent="0.25">
      <c r="A106" s="4" t="s">
        <v>140</v>
      </c>
      <c r="B106" s="5" t="s">
        <v>141</v>
      </c>
      <c r="C106" s="6">
        <f>C107</f>
        <v>0</v>
      </c>
      <c r="D106" s="6">
        <f>D107</f>
        <v>0</v>
      </c>
      <c r="E106" s="6">
        <f>E107</f>
        <v>0</v>
      </c>
    </row>
    <row r="107" spans="1:5" ht="15.75" x14ac:dyDescent="0.25">
      <c r="A107" s="2" t="s">
        <v>142</v>
      </c>
      <c r="B107" s="10" t="s">
        <v>282</v>
      </c>
      <c r="C107" s="9">
        <v>0</v>
      </c>
      <c r="D107" s="9">
        <v>0</v>
      </c>
      <c r="E107" s="9">
        <v>0</v>
      </c>
    </row>
    <row r="108" spans="1:5" ht="15.75" x14ac:dyDescent="0.25">
      <c r="A108" s="47" t="s">
        <v>143</v>
      </c>
      <c r="B108" s="48"/>
      <c r="C108" s="6">
        <f>C106+C76+C67+C54+C50+C39</f>
        <v>120147.20000000001</v>
      </c>
      <c r="D108" s="6">
        <f>D106+D76+D67+D54+D50+D39</f>
        <v>115900.29999999999</v>
      </c>
      <c r="E108" s="6">
        <f>E106+E76+E67+E54+E50+E39</f>
        <v>115336.09999999999</v>
      </c>
    </row>
    <row r="109" spans="1:5" ht="15.75" x14ac:dyDescent="0.25">
      <c r="A109" s="4" t="s">
        <v>144</v>
      </c>
      <c r="B109" s="22" t="s">
        <v>145</v>
      </c>
      <c r="C109" s="44">
        <f>C108+C38</f>
        <v>2690707.1000000006</v>
      </c>
      <c r="D109" s="44">
        <f>D108+D38</f>
        <v>2902039</v>
      </c>
      <c r="E109" s="44">
        <f>E108+E38</f>
        <v>3115141.6</v>
      </c>
    </row>
    <row r="110" spans="1:5" ht="31.5" x14ac:dyDescent="0.25">
      <c r="A110" s="4" t="s">
        <v>146</v>
      </c>
      <c r="B110" s="22" t="s">
        <v>147</v>
      </c>
      <c r="C110" s="44">
        <f>C111+C114+C161+C201</f>
        <v>4674504.2000000011</v>
      </c>
      <c r="D110" s="44">
        <f>D111+D114+D161+D201</f>
        <v>4037330.7000000011</v>
      </c>
      <c r="E110" s="44">
        <f>E111+E114+E161+E201</f>
        <v>3899324</v>
      </c>
    </row>
    <row r="111" spans="1:5" ht="15.75" x14ac:dyDescent="0.25">
      <c r="A111" s="4" t="s">
        <v>148</v>
      </c>
      <c r="B111" s="5" t="s">
        <v>149</v>
      </c>
      <c r="C111" s="44">
        <f>SUM(C112:C113)</f>
        <v>486197</v>
      </c>
      <c r="D111" s="44">
        <f>SUM(D112:D113)</f>
        <v>269077</v>
      </c>
      <c r="E111" s="44">
        <f>SUM(E112:E113)</f>
        <v>254005</v>
      </c>
    </row>
    <row r="112" spans="1:5" ht="31.5" x14ac:dyDescent="0.25">
      <c r="A112" s="2" t="s">
        <v>150</v>
      </c>
      <c r="B112" s="10" t="s">
        <v>151</v>
      </c>
      <c r="C112" s="43">
        <v>308963</v>
      </c>
      <c r="D112" s="43">
        <v>91843</v>
      </c>
      <c r="E112" s="43">
        <v>76771</v>
      </c>
    </row>
    <row r="113" spans="1:5" ht="47.25" x14ac:dyDescent="0.25">
      <c r="A113" s="2" t="s">
        <v>152</v>
      </c>
      <c r="B113" s="10" t="s">
        <v>153</v>
      </c>
      <c r="C113" s="43">
        <v>177234</v>
      </c>
      <c r="D113" s="43">
        <v>177234</v>
      </c>
      <c r="E113" s="43">
        <v>177234</v>
      </c>
    </row>
    <row r="114" spans="1:5" ht="31.5" x14ac:dyDescent="0.25">
      <c r="A114" s="4" t="s">
        <v>154</v>
      </c>
      <c r="B114" s="5" t="s">
        <v>155</v>
      </c>
      <c r="C114" s="6">
        <f>SUM(C115:C160)</f>
        <v>1200823.0000000002</v>
      </c>
      <c r="D114" s="6">
        <f>SUM(D115:D160)</f>
        <v>724227.6</v>
      </c>
      <c r="E114" s="6">
        <f>SUM(E115:E160)</f>
        <v>550870.79999999993</v>
      </c>
    </row>
    <row r="115" spans="1:5" ht="78.75" x14ac:dyDescent="0.25">
      <c r="A115" s="2" t="s">
        <v>156</v>
      </c>
      <c r="B115" s="10" t="s">
        <v>208</v>
      </c>
      <c r="C115" s="9">
        <v>94353.3</v>
      </c>
      <c r="D115" s="9">
        <v>87402.1</v>
      </c>
      <c r="E115" s="9">
        <v>86057.1</v>
      </c>
    </row>
    <row r="116" spans="1:5" ht="78.75" x14ac:dyDescent="0.25">
      <c r="A116" s="2" t="s">
        <v>156</v>
      </c>
      <c r="B116" s="10" t="s">
        <v>234</v>
      </c>
      <c r="C116" s="9">
        <v>204161</v>
      </c>
      <c r="D116" s="9">
        <v>0</v>
      </c>
      <c r="E116" s="9">
        <v>0</v>
      </c>
    </row>
    <row r="117" spans="1:5" ht="31.5" x14ac:dyDescent="0.25">
      <c r="A117" s="2" t="s">
        <v>293</v>
      </c>
      <c r="B117" s="10" t="s">
        <v>294</v>
      </c>
      <c r="C117" s="9">
        <v>3306.4</v>
      </c>
      <c r="D117" s="9">
        <v>0</v>
      </c>
      <c r="E117" s="9">
        <v>0</v>
      </c>
    </row>
    <row r="118" spans="1:5" ht="47.25" x14ac:dyDescent="0.25">
      <c r="A118" s="2" t="s">
        <v>157</v>
      </c>
      <c r="B118" s="10" t="s">
        <v>158</v>
      </c>
      <c r="C118" s="9">
        <v>115541.6</v>
      </c>
      <c r="D118" s="9">
        <v>111900.5</v>
      </c>
      <c r="E118" s="9">
        <v>107405</v>
      </c>
    </row>
    <row r="119" spans="1:5" ht="63" x14ac:dyDescent="0.25">
      <c r="A119" s="2" t="s">
        <v>295</v>
      </c>
      <c r="B119" s="10" t="s">
        <v>296</v>
      </c>
      <c r="C119" s="9">
        <v>106349.4</v>
      </c>
      <c r="D119" s="9">
        <v>0</v>
      </c>
      <c r="E119" s="9">
        <v>0</v>
      </c>
    </row>
    <row r="120" spans="1:5" ht="47.25" x14ac:dyDescent="0.25">
      <c r="A120" s="2" t="s">
        <v>159</v>
      </c>
      <c r="B120" s="23" t="s">
        <v>160</v>
      </c>
      <c r="C120" s="9">
        <v>0</v>
      </c>
      <c r="D120" s="9">
        <v>0</v>
      </c>
      <c r="E120" s="9">
        <v>0</v>
      </c>
    </row>
    <row r="121" spans="1:5" ht="31.5" x14ac:dyDescent="0.25">
      <c r="A121" s="2" t="s">
        <v>262</v>
      </c>
      <c r="B121" s="23" t="s">
        <v>263</v>
      </c>
      <c r="C121" s="9">
        <v>141.80000000000001</v>
      </c>
      <c r="D121" s="9">
        <v>0</v>
      </c>
      <c r="E121" s="9">
        <v>0</v>
      </c>
    </row>
    <row r="122" spans="1:5" ht="47.25" x14ac:dyDescent="0.25">
      <c r="A122" s="24" t="s">
        <v>161</v>
      </c>
      <c r="B122" s="10" t="s">
        <v>297</v>
      </c>
      <c r="C122" s="9">
        <v>711.9</v>
      </c>
      <c r="D122" s="9">
        <v>712.8</v>
      </c>
      <c r="E122" s="9">
        <v>731.4</v>
      </c>
    </row>
    <row r="123" spans="1:5" ht="47.25" x14ac:dyDescent="0.25">
      <c r="A123" s="24" t="s">
        <v>161</v>
      </c>
      <c r="B123" s="25" t="s">
        <v>210</v>
      </c>
      <c r="C123" s="9">
        <v>0</v>
      </c>
      <c r="D123" s="9">
        <v>3769.3</v>
      </c>
      <c r="E123" s="9">
        <v>0</v>
      </c>
    </row>
    <row r="124" spans="1:5" ht="78.75" x14ac:dyDescent="0.25">
      <c r="A124" s="2" t="s">
        <v>209</v>
      </c>
      <c r="B124" s="10" t="s">
        <v>298</v>
      </c>
      <c r="C124" s="9">
        <v>3793.1</v>
      </c>
      <c r="D124" s="9">
        <v>0</v>
      </c>
      <c r="E124" s="9">
        <v>0</v>
      </c>
    </row>
    <row r="125" spans="1:5" ht="31.5" x14ac:dyDescent="0.25">
      <c r="A125" s="26" t="s">
        <v>162</v>
      </c>
      <c r="B125" s="16" t="s">
        <v>163</v>
      </c>
      <c r="C125" s="9">
        <v>53377.8</v>
      </c>
      <c r="D125" s="9">
        <v>0</v>
      </c>
      <c r="E125" s="9">
        <v>0</v>
      </c>
    </row>
    <row r="126" spans="1:5" ht="31.5" x14ac:dyDescent="0.25">
      <c r="A126" s="26" t="s">
        <v>299</v>
      </c>
      <c r="B126" s="16" t="s">
        <v>300</v>
      </c>
      <c r="C126" s="9">
        <v>0</v>
      </c>
      <c r="D126" s="9">
        <v>0</v>
      </c>
      <c r="E126" s="9">
        <v>16000</v>
      </c>
    </row>
    <row r="127" spans="1:5" ht="63" x14ac:dyDescent="0.25">
      <c r="A127" s="2" t="s">
        <v>164</v>
      </c>
      <c r="B127" s="23" t="s">
        <v>301</v>
      </c>
      <c r="C127" s="9">
        <v>160000</v>
      </c>
      <c r="D127" s="9">
        <v>0</v>
      </c>
      <c r="E127" s="9">
        <v>0</v>
      </c>
    </row>
    <row r="128" spans="1:5" ht="47.25" x14ac:dyDescent="0.25">
      <c r="A128" s="26" t="s">
        <v>165</v>
      </c>
      <c r="B128" s="10" t="s">
        <v>302</v>
      </c>
      <c r="C128" s="9">
        <v>54.6</v>
      </c>
      <c r="D128" s="9">
        <v>0</v>
      </c>
      <c r="E128" s="9">
        <v>0</v>
      </c>
    </row>
    <row r="129" spans="1:5" ht="63" x14ac:dyDescent="0.25">
      <c r="A129" s="26" t="s">
        <v>165</v>
      </c>
      <c r="B129" s="10" t="s">
        <v>211</v>
      </c>
      <c r="C129" s="9">
        <v>100000</v>
      </c>
      <c r="D129" s="9">
        <v>100000</v>
      </c>
      <c r="E129" s="9">
        <v>100000</v>
      </c>
    </row>
    <row r="130" spans="1:5" ht="47.25" x14ac:dyDescent="0.25">
      <c r="A130" s="26" t="s">
        <v>165</v>
      </c>
      <c r="B130" s="10" t="s">
        <v>303</v>
      </c>
      <c r="C130" s="9">
        <v>4343.2</v>
      </c>
      <c r="D130" s="9">
        <v>4343.2</v>
      </c>
      <c r="E130" s="9">
        <v>4343.2</v>
      </c>
    </row>
    <row r="131" spans="1:5" ht="78.75" x14ac:dyDescent="0.25">
      <c r="A131" s="26" t="s">
        <v>165</v>
      </c>
      <c r="B131" s="10" t="s">
        <v>212</v>
      </c>
      <c r="C131" s="9">
        <v>137466.6</v>
      </c>
      <c r="D131" s="9">
        <v>130593.3</v>
      </c>
      <c r="E131" s="9">
        <v>123720</v>
      </c>
    </row>
    <row r="132" spans="1:5" ht="94.5" x14ac:dyDescent="0.25">
      <c r="A132" s="26" t="s">
        <v>165</v>
      </c>
      <c r="B132" s="23" t="s">
        <v>213</v>
      </c>
      <c r="C132" s="9">
        <v>0</v>
      </c>
      <c r="D132" s="9">
        <v>20099.900000000001</v>
      </c>
      <c r="E132" s="9">
        <v>20099.900000000001</v>
      </c>
    </row>
    <row r="133" spans="1:5" ht="31.5" x14ac:dyDescent="0.25">
      <c r="A133" s="26" t="s">
        <v>165</v>
      </c>
      <c r="B133" s="23" t="s">
        <v>304</v>
      </c>
      <c r="C133" s="9">
        <v>72336.5</v>
      </c>
      <c r="D133" s="9">
        <v>158200</v>
      </c>
      <c r="E133" s="9">
        <v>0</v>
      </c>
    </row>
    <row r="134" spans="1:5" ht="31.5" x14ac:dyDescent="0.25">
      <c r="A134" s="26" t="s">
        <v>165</v>
      </c>
      <c r="B134" s="23" t="s">
        <v>264</v>
      </c>
      <c r="C134" s="9">
        <v>12946.1</v>
      </c>
      <c r="D134" s="9">
        <v>0</v>
      </c>
      <c r="E134" s="9">
        <v>0</v>
      </c>
    </row>
    <row r="135" spans="1:5" ht="31.5" x14ac:dyDescent="0.25">
      <c r="A135" s="2" t="s">
        <v>166</v>
      </c>
      <c r="B135" s="10" t="s">
        <v>214</v>
      </c>
      <c r="C135" s="9">
        <v>24846</v>
      </c>
      <c r="D135" s="9">
        <v>24846</v>
      </c>
      <c r="E135" s="9">
        <v>24846</v>
      </c>
    </row>
    <row r="136" spans="1:5" ht="47.25" x14ac:dyDescent="0.25">
      <c r="A136" s="2" t="s">
        <v>167</v>
      </c>
      <c r="B136" s="23" t="s">
        <v>305</v>
      </c>
      <c r="C136" s="9">
        <v>1623.6</v>
      </c>
      <c r="D136" s="9">
        <v>1623.6</v>
      </c>
      <c r="E136" s="9">
        <v>1623.6</v>
      </c>
    </row>
    <row r="137" spans="1:5" ht="47.25" x14ac:dyDescent="0.25">
      <c r="A137" s="2" t="s">
        <v>167</v>
      </c>
      <c r="B137" s="23" t="s">
        <v>306</v>
      </c>
      <c r="C137" s="9">
        <v>721.6</v>
      </c>
      <c r="D137" s="9">
        <v>721.6</v>
      </c>
      <c r="E137" s="9">
        <v>721.6</v>
      </c>
    </row>
    <row r="138" spans="1:5" ht="47.25" x14ac:dyDescent="0.25">
      <c r="A138" s="2" t="s">
        <v>167</v>
      </c>
      <c r="B138" s="23" t="s">
        <v>235</v>
      </c>
      <c r="C138" s="9">
        <v>902</v>
      </c>
      <c r="D138" s="9">
        <v>902</v>
      </c>
      <c r="E138" s="9">
        <v>902</v>
      </c>
    </row>
    <row r="139" spans="1:5" ht="31.5" x14ac:dyDescent="0.25">
      <c r="A139" s="2" t="s">
        <v>167</v>
      </c>
      <c r="B139" s="10" t="s">
        <v>307</v>
      </c>
      <c r="C139" s="9">
        <v>330.5</v>
      </c>
      <c r="D139" s="9">
        <v>330.5</v>
      </c>
      <c r="E139" s="9">
        <v>330.5</v>
      </c>
    </row>
    <row r="140" spans="1:5" ht="63" x14ac:dyDescent="0.25">
      <c r="A140" s="2" t="s">
        <v>167</v>
      </c>
      <c r="B140" s="10" t="s">
        <v>308</v>
      </c>
      <c r="C140" s="9">
        <v>489.6</v>
      </c>
      <c r="D140" s="9">
        <v>489.6</v>
      </c>
      <c r="E140" s="9">
        <v>489.6</v>
      </c>
    </row>
    <row r="141" spans="1:5" ht="47.25" x14ac:dyDescent="0.25">
      <c r="A141" s="2" t="s">
        <v>167</v>
      </c>
      <c r="B141" s="10" t="s">
        <v>215</v>
      </c>
      <c r="C141" s="9">
        <v>902.3</v>
      </c>
      <c r="D141" s="9">
        <v>902.3</v>
      </c>
      <c r="E141" s="9">
        <v>902.3</v>
      </c>
    </row>
    <row r="142" spans="1:5" ht="31.5" x14ac:dyDescent="0.25">
      <c r="A142" s="2" t="s">
        <v>167</v>
      </c>
      <c r="B142" s="10" t="s">
        <v>216</v>
      </c>
      <c r="C142" s="9">
        <v>2641.5</v>
      </c>
      <c r="D142" s="9">
        <v>2641.5</v>
      </c>
      <c r="E142" s="9">
        <v>2641.5</v>
      </c>
    </row>
    <row r="143" spans="1:5" ht="47.25" x14ac:dyDescent="0.25">
      <c r="A143" s="26" t="s">
        <v>167</v>
      </c>
      <c r="B143" s="10" t="s">
        <v>217</v>
      </c>
      <c r="C143" s="9">
        <v>3728.6</v>
      </c>
      <c r="D143" s="9">
        <v>3728.6</v>
      </c>
      <c r="E143" s="9">
        <v>3728.6</v>
      </c>
    </row>
    <row r="144" spans="1:5" ht="63" x14ac:dyDescent="0.25">
      <c r="A144" s="26" t="s">
        <v>167</v>
      </c>
      <c r="B144" s="10" t="s">
        <v>265</v>
      </c>
      <c r="C144" s="9">
        <v>0</v>
      </c>
      <c r="D144" s="9">
        <v>14692.3</v>
      </c>
      <c r="E144" s="9">
        <v>0</v>
      </c>
    </row>
    <row r="145" spans="1:5" ht="63" x14ac:dyDescent="0.25">
      <c r="A145" s="26" t="s">
        <v>167</v>
      </c>
      <c r="B145" s="10" t="s">
        <v>309</v>
      </c>
      <c r="C145" s="9">
        <v>70</v>
      </c>
      <c r="D145" s="9">
        <v>70</v>
      </c>
      <c r="E145" s="9">
        <v>70</v>
      </c>
    </row>
    <row r="146" spans="1:5" ht="31.5" x14ac:dyDescent="0.25">
      <c r="A146" s="26" t="s">
        <v>168</v>
      </c>
      <c r="B146" s="10" t="s">
        <v>261</v>
      </c>
      <c r="C146" s="9">
        <v>21173.5</v>
      </c>
      <c r="D146" s="9">
        <v>0</v>
      </c>
      <c r="E146" s="9">
        <v>0</v>
      </c>
    </row>
    <row r="147" spans="1:5" ht="31.5" x14ac:dyDescent="0.25">
      <c r="A147" s="26" t="s">
        <v>168</v>
      </c>
      <c r="B147" s="10" t="s">
        <v>218</v>
      </c>
      <c r="C147" s="9">
        <v>21666.799999999999</v>
      </c>
      <c r="D147" s="9">
        <v>21666.799999999999</v>
      </c>
      <c r="E147" s="9">
        <v>21666.799999999999</v>
      </c>
    </row>
    <row r="148" spans="1:5" ht="31.5" x14ac:dyDescent="0.25">
      <c r="A148" s="26" t="s">
        <v>168</v>
      </c>
      <c r="B148" s="10" t="s">
        <v>219</v>
      </c>
      <c r="C148" s="9">
        <v>1024.9000000000001</v>
      </c>
      <c r="D148" s="9">
        <v>1024.9000000000001</v>
      </c>
      <c r="E148" s="9">
        <v>1024.9000000000001</v>
      </c>
    </row>
    <row r="149" spans="1:5" ht="31.5" x14ac:dyDescent="0.25">
      <c r="A149" s="26" t="s">
        <v>168</v>
      </c>
      <c r="B149" s="10" t="s">
        <v>220</v>
      </c>
      <c r="C149" s="9">
        <v>2904.7</v>
      </c>
      <c r="D149" s="9">
        <v>2904.7</v>
      </c>
      <c r="E149" s="9">
        <v>2904.7</v>
      </c>
    </row>
    <row r="150" spans="1:5" ht="47.25" x14ac:dyDescent="0.25">
      <c r="A150" s="26" t="s">
        <v>168</v>
      </c>
      <c r="B150" s="10" t="s">
        <v>221</v>
      </c>
      <c r="C150" s="9">
        <v>137.69999999999999</v>
      </c>
      <c r="D150" s="9">
        <v>0</v>
      </c>
      <c r="E150" s="9">
        <v>0</v>
      </c>
    </row>
    <row r="151" spans="1:5" ht="63" x14ac:dyDescent="0.25">
      <c r="A151" s="26" t="s">
        <v>168</v>
      </c>
      <c r="B151" s="10" t="s">
        <v>222</v>
      </c>
      <c r="C151" s="9">
        <v>2183.8000000000002</v>
      </c>
      <c r="D151" s="9">
        <v>0</v>
      </c>
      <c r="E151" s="9">
        <v>0</v>
      </c>
    </row>
    <row r="152" spans="1:5" ht="47.25" x14ac:dyDescent="0.25">
      <c r="A152" s="26" t="s">
        <v>168</v>
      </c>
      <c r="B152" s="10" t="s">
        <v>223</v>
      </c>
      <c r="C152" s="9">
        <v>964.7</v>
      </c>
      <c r="D152" s="9">
        <v>964.7</v>
      </c>
      <c r="E152" s="9">
        <v>964.7</v>
      </c>
    </row>
    <row r="153" spans="1:5" ht="47.25" x14ac:dyDescent="0.25">
      <c r="A153" s="26" t="s">
        <v>168</v>
      </c>
      <c r="B153" s="10" t="s">
        <v>310</v>
      </c>
      <c r="C153" s="9">
        <v>10079.5</v>
      </c>
      <c r="D153" s="9">
        <v>10079.5</v>
      </c>
      <c r="E153" s="9">
        <v>10079.5</v>
      </c>
    </row>
    <row r="154" spans="1:5" ht="47.25" x14ac:dyDescent="0.25">
      <c r="A154" s="26" t="s">
        <v>168</v>
      </c>
      <c r="B154" s="10" t="s">
        <v>224</v>
      </c>
      <c r="C154" s="9">
        <v>4587.3</v>
      </c>
      <c r="D154" s="9">
        <v>4587.3</v>
      </c>
      <c r="E154" s="9">
        <v>4587.3</v>
      </c>
    </row>
    <row r="155" spans="1:5" ht="47.25" x14ac:dyDescent="0.25">
      <c r="A155" s="24" t="s">
        <v>168</v>
      </c>
      <c r="B155" s="27" t="s">
        <v>225</v>
      </c>
      <c r="C155" s="9">
        <v>12306.4</v>
      </c>
      <c r="D155" s="9">
        <v>12306.4</v>
      </c>
      <c r="E155" s="9">
        <v>12306.4</v>
      </c>
    </row>
    <row r="156" spans="1:5" ht="78.75" x14ac:dyDescent="0.25">
      <c r="A156" s="26" t="s">
        <v>169</v>
      </c>
      <c r="B156" s="10" t="s">
        <v>226</v>
      </c>
      <c r="C156" s="9">
        <v>2211.6999999999998</v>
      </c>
      <c r="D156" s="9">
        <v>2211.6999999999998</v>
      </c>
      <c r="E156" s="9">
        <v>2211.6999999999998</v>
      </c>
    </row>
    <row r="157" spans="1:5" ht="31.5" x14ac:dyDescent="0.25">
      <c r="A157" s="26" t="s">
        <v>168</v>
      </c>
      <c r="B157" s="10" t="s">
        <v>236</v>
      </c>
      <c r="C157" s="9">
        <v>340</v>
      </c>
      <c r="D157" s="9">
        <v>0</v>
      </c>
      <c r="E157" s="9">
        <v>0</v>
      </c>
    </row>
    <row r="158" spans="1:5" ht="78.75" x14ac:dyDescent="0.25">
      <c r="A158" s="24" t="s">
        <v>168</v>
      </c>
      <c r="B158" s="37" t="s">
        <v>311</v>
      </c>
      <c r="C158" s="9">
        <v>387.4</v>
      </c>
      <c r="D158" s="9">
        <v>0</v>
      </c>
      <c r="E158" s="9">
        <v>0</v>
      </c>
    </row>
    <row r="159" spans="1:5" ht="63" x14ac:dyDescent="0.25">
      <c r="A159" s="24" t="s">
        <v>168</v>
      </c>
      <c r="B159" s="27" t="s">
        <v>312</v>
      </c>
      <c r="C159" s="9">
        <v>15203.1</v>
      </c>
      <c r="D159" s="9">
        <v>0</v>
      </c>
      <c r="E159" s="9">
        <v>0</v>
      </c>
    </row>
    <row r="160" spans="1:5" ht="63" x14ac:dyDescent="0.25">
      <c r="A160" s="24" t="s">
        <v>168</v>
      </c>
      <c r="B160" s="27" t="s">
        <v>266</v>
      </c>
      <c r="C160" s="9">
        <v>512.5</v>
      </c>
      <c r="D160" s="9">
        <v>512.5</v>
      </c>
      <c r="E160" s="9">
        <v>512.5</v>
      </c>
    </row>
    <row r="161" spans="1:5" ht="15.75" x14ac:dyDescent="0.25">
      <c r="A161" s="4" t="s">
        <v>170</v>
      </c>
      <c r="B161" s="5" t="s">
        <v>171</v>
      </c>
      <c r="C161" s="6">
        <f>SUM(C162:C200)</f>
        <v>2890591.3000000003</v>
      </c>
      <c r="D161" s="6">
        <f>SUM(D162:D200)</f>
        <v>2951248.9000000008</v>
      </c>
      <c r="E161" s="6">
        <f>SUM(E162:E200)</f>
        <v>2999895.2</v>
      </c>
    </row>
    <row r="162" spans="1:5" ht="47.25" x14ac:dyDescent="0.25">
      <c r="A162" s="2" t="s">
        <v>172</v>
      </c>
      <c r="B162" s="10" t="s">
        <v>173</v>
      </c>
      <c r="C162" s="9">
        <v>9998.9</v>
      </c>
      <c r="D162" s="9">
        <v>10380.200000000001</v>
      </c>
      <c r="E162" s="9">
        <v>10776.9</v>
      </c>
    </row>
    <row r="163" spans="1:5" ht="31.5" x14ac:dyDescent="0.25">
      <c r="A163" s="2" t="s">
        <v>174</v>
      </c>
      <c r="B163" s="10" t="s">
        <v>175</v>
      </c>
      <c r="C163" s="9">
        <v>248131.9</v>
      </c>
      <c r="D163" s="9">
        <v>284566.40000000002</v>
      </c>
      <c r="E163" s="9">
        <v>306801.09999999998</v>
      </c>
    </row>
    <row r="164" spans="1:5" ht="47.25" x14ac:dyDescent="0.25">
      <c r="A164" s="2" t="s">
        <v>176</v>
      </c>
      <c r="B164" s="10" t="s">
        <v>227</v>
      </c>
      <c r="C164" s="9">
        <v>5233</v>
      </c>
      <c r="D164" s="9">
        <v>5233</v>
      </c>
      <c r="E164" s="9">
        <v>5233</v>
      </c>
    </row>
    <row r="165" spans="1:5" ht="63" x14ac:dyDescent="0.25">
      <c r="A165" s="2" t="s">
        <v>176</v>
      </c>
      <c r="B165" s="10" t="s">
        <v>267</v>
      </c>
      <c r="C165" s="9">
        <v>236.4</v>
      </c>
      <c r="D165" s="9">
        <v>236.4</v>
      </c>
      <c r="E165" s="9">
        <v>236.4</v>
      </c>
    </row>
    <row r="166" spans="1:5" ht="63" x14ac:dyDescent="0.25">
      <c r="A166" s="2" t="s">
        <v>176</v>
      </c>
      <c r="B166" s="10" t="s">
        <v>268</v>
      </c>
      <c r="C166" s="9">
        <v>124.2</v>
      </c>
      <c r="D166" s="9">
        <v>124.2</v>
      </c>
      <c r="E166" s="9">
        <v>124.2</v>
      </c>
    </row>
    <row r="167" spans="1:5" ht="47.25" x14ac:dyDescent="0.25">
      <c r="A167" s="2" t="s">
        <v>176</v>
      </c>
      <c r="B167" s="10" t="s">
        <v>244</v>
      </c>
      <c r="C167" s="9">
        <v>872.3</v>
      </c>
      <c r="D167" s="9">
        <v>872.3</v>
      </c>
      <c r="E167" s="9">
        <v>872.3</v>
      </c>
    </row>
    <row r="168" spans="1:5" ht="47.25" x14ac:dyDescent="0.25">
      <c r="A168" s="2" t="s">
        <v>176</v>
      </c>
      <c r="B168" s="10" t="s">
        <v>269</v>
      </c>
      <c r="C168" s="9">
        <v>1182.7</v>
      </c>
      <c r="D168" s="9">
        <v>1182.7</v>
      </c>
      <c r="E168" s="9">
        <v>1182.7</v>
      </c>
    </row>
    <row r="169" spans="1:5" ht="47.25" x14ac:dyDescent="0.25">
      <c r="A169" s="2" t="s">
        <v>177</v>
      </c>
      <c r="B169" s="10" t="s">
        <v>270</v>
      </c>
      <c r="C169" s="9">
        <v>6429.1</v>
      </c>
      <c r="D169" s="9">
        <v>6687.3</v>
      </c>
      <c r="E169" s="9">
        <v>6953.7</v>
      </c>
    </row>
    <row r="170" spans="1:5" ht="116.25" customHeight="1" x14ac:dyDescent="0.25">
      <c r="A170" s="2" t="s">
        <v>177</v>
      </c>
      <c r="B170" s="10" t="s">
        <v>313</v>
      </c>
      <c r="C170" s="9">
        <v>2100</v>
      </c>
      <c r="D170" s="9">
        <v>2100</v>
      </c>
      <c r="E170" s="9">
        <v>2100</v>
      </c>
    </row>
    <row r="171" spans="1:5" ht="63" x14ac:dyDescent="0.25">
      <c r="A171" s="2" t="s">
        <v>177</v>
      </c>
      <c r="B171" s="10" t="s">
        <v>271</v>
      </c>
      <c r="C171" s="9">
        <v>11648</v>
      </c>
      <c r="D171" s="9">
        <v>12249.5</v>
      </c>
      <c r="E171" s="9">
        <v>12882.2</v>
      </c>
    </row>
    <row r="172" spans="1:5" ht="47.25" x14ac:dyDescent="0.25">
      <c r="A172" s="2" t="s">
        <v>177</v>
      </c>
      <c r="B172" s="10" t="s">
        <v>237</v>
      </c>
      <c r="C172" s="9">
        <v>7745.1</v>
      </c>
      <c r="D172" s="9">
        <v>7745.1</v>
      </c>
      <c r="E172" s="9">
        <v>7745.1</v>
      </c>
    </row>
    <row r="173" spans="1:5" ht="31.5" x14ac:dyDescent="0.25">
      <c r="A173" s="2" t="s">
        <v>177</v>
      </c>
      <c r="B173" s="10" t="s">
        <v>238</v>
      </c>
      <c r="C173" s="9">
        <v>64094.1</v>
      </c>
      <c r="D173" s="9">
        <v>64094.1</v>
      </c>
      <c r="E173" s="9">
        <v>67536.800000000003</v>
      </c>
    </row>
    <row r="174" spans="1:5" ht="47.25" x14ac:dyDescent="0.25">
      <c r="A174" s="2" t="s">
        <v>177</v>
      </c>
      <c r="B174" s="10" t="s">
        <v>245</v>
      </c>
      <c r="C174" s="9">
        <v>2704.3</v>
      </c>
      <c r="D174" s="9">
        <v>2704.3</v>
      </c>
      <c r="E174" s="9">
        <v>2704.3</v>
      </c>
    </row>
    <row r="175" spans="1:5" ht="47.25" x14ac:dyDescent="0.25">
      <c r="A175" s="26" t="s">
        <v>177</v>
      </c>
      <c r="B175" s="16" t="s">
        <v>228</v>
      </c>
      <c r="C175" s="9">
        <v>0.6</v>
      </c>
      <c r="D175" s="9">
        <v>0.6</v>
      </c>
      <c r="E175" s="9">
        <v>0.6</v>
      </c>
    </row>
    <row r="176" spans="1:5" ht="47.25" x14ac:dyDescent="0.25">
      <c r="A176" s="26" t="s">
        <v>177</v>
      </c>
      <c r="B176" s="16" t="s">
        <v>239</v>
      </c>
      <c r="C176" s="9">
        <v>18350.900000000001</v>
      </c>
      <c r="D176" s="9">
        <v>19081.900000000001</v>
      </c>
      <c r="E176" s="9">
        <v>19842.099999999999</v>
      </c>
    </row>
    <row r="177" spans="1:5" ht="47.25" x14ac:dyDescent="0.25">
      <c r="A177" s="2" t="s">
        <v>177</v>
      </c>
      <c r="B177" s="10" t="s">
        <v>246</v>
      </c>
      <c r="C177" s="9">
        <v>28224.5</v>
      </c>
      <c r="D177" s="9">
        <v>29353.5</v>
      </c>
      <c r="E177" s="9">
        <v>30527.599999999999</v>
      </c>
    </row>
    <row r="178" spans="1:5" ht="47.25" x14ac:dyDescent="0.25">
      <c r="A178" s="2" t="s">
        <v>177</v>
      </c>
      <c r="B178" s="10" t="s">
        <v>229</v>
      </c>
      <c r="C178" s="9">
        <v>178289</v>
      </c>
      <c r="D178" s="9">
        <v>185420.5</v>
      </c>
      <c r="E178" s="9">
        <v>192837.3</v>
      </c>
    </row>
    <row r="179" spans="1:5" ht="47.25" x14ac:dyDescent="0.25">
      <c r="A179" s="2" t="s">
        <v>177</v>
      </c>
      <c r="B179" s="10" t="s">
        <v>247</v>
      </c>
      <c r="C179" s="9">
        <v>131086.39999999999</v>
      </c>
      <c r="D179" s="9">
        <v>136329.9</v>
      </c>
      <c r="E179" s="9">
        <v>141783.1</v>
      </c>
    </row>
    <row r="180" spans="1:5" ht="63" x14ac:dyDescent="0.25">
      <c r="A180" s="2" t="s">
        <v>177</v>
      </c>
      <c r="B180" s="10" t="s">
        <v>240</v>
      </c>
      <c r="C180" s="9">
        <v>298.60000000000002</v>
      </c>
      <c r="D180" s="9">
        <v>314.39999999999998</v>
      </c>
      <c r="E180" s="9">
        <v>331.1</v>
      </c>
    </row>
    <row r="181" spans="1:5" ht="63" x14ac:dyDescent="0.25">
      <c r="A181" s="2" t="s">
        <v>177</v>
      </c>
      <c r="B181" s="10" t="s">
        <v>241</v>
      </c>
      <c r="C181" s="9">
        <v>18.100000000000001</v>
      </c>
      <c r="D181" s="9">
        <v>18.100000000000001</v>
      </c>
      <c r="E181" s="9">
        <v>18.100000000000001</v>
      </c>
    </row>
    <row r="182" spans="1:5" ht="126" x14ac:dyDescent="0.25">
      <c r="A182" s="2" t="s">
        <v>177</v>
      </c>
      <c r="B182" s="10" t="s">
        <v>272</v>
      </c>
      <c r="C182" s="9">
        <v>126</v>
      </c>
      <c r="D182" s="9">
        <v>126</v>
      </c>
      <c r="E182" s="9">
        <v>126</v>
      </c>
    </row>
    <row r="183" spans="1:5" ht="141.75" x14ac:dyDescent="0.25">
      <c r="A183" s="2" t="s">
        <v>177</v>
      </c>
      <c r="B183" s="10" t="s">
        <v>273</v>
      </c>
      <c r="C183" s="9">
        <v>1096.4000000000001</v>
      </c>
      <c r="D183" s="9">
        <v>1140.3</v>
      </c>
      <c r="E183" s="9">
        <v>1185.9000000000001</v>
      </c>
    </row>
    <row r="184" spans="1:5" ht="78.75" x14ac:dyDescent="0.25">
      <c r="A184" s="2" t="s">
        <v>177</v>
      </c>
      <c r="B184" s="28" t="s">
        <v>314</v>
      </c>
      <c r="C184" s="9">
        <v>65.099999999999994</v>
      </c>
      <c r="D184" s="9">
        <v>65.099999999999994</v>
      </c>
      <c r="E184" s="9">
        <v>65.099999999999994</v>
      </c>
    </row>
    <row r="185" spans="1:5" ht="110.25" x14ac:dyDescent="0.25">
      <c r="A185" s="2" t="s">
        <v>178</v>
      </c>
      <c r="B185" s="10" t="s">
        <v>315</v>
      </c>
      <c r="C185" s="9">
        <v>1917.5</v>
      </c>
      <c r="D185" s="9">
        <v>1917.5</v>
      </c>
      <c r="E185" s="9">
        <v>1917.5</v>
      </c>
    </row>
    <row r="186" spans="1:5" ht="78.75" x14ac:dyDescent="0.25">
      <c r="A186" s="2" t="s">
        <v>178</v>
      </c>
      <c r="B186" s="10" t="s">
        <v>230</v>
      </c>
      <c r="C186" s="9">
        <v>4876.2</v>
      </c>
      <c r="D186" s="9">
        <v>4876.2</v>
      </c>
      <c r="E186" s="9">
        <v>4876.2</v>
      </c>
    </row>
    <row r="187" spans="1:5" ht="141.75" x14ac:dyDescent="0.25">
      <c r="A187" s="2" t="s">
        <v>178</v>
      </c>
      <c r="B187" s="10" t="s">
        <v>316</v>
      </c>
      <c r="C187" s="29">
        <v>1996.2</v>
      </c>
      <c r="D187" s="29">
        <v>1996.2</v>
      </c>
      <c r="E187" s="29">
        <v>1996.2</v>
      </c>
    </row>
    <row r="188" spans="1:5" ht="110.25" x14ac:dyDescent="0.25">
      <c r="A188" s="2" t="s">
        <v>178</v>
      </c>
      <c r="B188" s="10" t="s">
        <v>231</v>
      </c>
      <c r="C188" s="29">
        <v>82316.5</v>
      </c>
      <c r="D188" s="29">
        <v>82316.5</v>
      </c>
      <c r="E188" s="29">
        <v>82316.5</v>
      </c>
    </row>
    <row r="189" spans="1:5" ht="78.75" x14ac:dyDescent="0.25">
      <c r="A189" s="2" t="s">
        <v>178</v>
      </c>
      <c r="B189" s="10" t="s">
        <v>232</v>
      </c>
      <c r="C189" s="9">
        <v>1056462.8999999999</v>
      </c>
      <c r="D189" s="9">
        <v>1056462.8999999999</v>
      </c>
      <c r="E189" s="9">
        <v>1056462.8999999999</v>
      </c>
    </row>
    <row r="190" spans="1:5" ht="63" x14ac:dyDescent="0.25">
      <c r="A190" s="2" t="s">
        <v>178</v>
      </c>
      <c r="B190" s="10" t="s">
        <v>242</v>
      </c>
      <c r="C190" s="9">
        <v>659249.9</v>
      </c>
      <c r="D190" s="9">
        <v>659249.9</v>
      </c>
      <c r="E190" s="9">
        <v>659249.9</v>
      </c>
    </row>
    <row r="191" spans="1:5" ht="94.5" x14ac:dyDescent="0.25">
      <c r="A191" s="2" t="s">
        <v>178</v>
      </c>
      <c r="B191" s="10" t="s">
        <v>317</v>
      </c>
      <c r="C191" s="9">
        <v>38620.199999999997</v>
      </c>
      <c r="D191" s="9">
        <v>38620.199999999997</v>
      </c>
      <c r="E191" s="9">
        <v>38620.199999999997</v>
      </c>
    </row>
    <row r="192" spans="1:5" ht="47.25" x14ac:dyDescent="0.25">
      <c r="A192" s="2" t="s">
        <v>179</v>
      </c>
      <c r="B192" s="10" t="s">
        <v>180</v>
      </c>
      <c r="C192" s="9">
        <v>104785.9</v>
      </c>
      <c r="D192" s="9">
        <v>109083.2</v>
      </c>
      <c r="E192" s="9">
        <v>113528.2</v>
      </c>
    </row>
    <row r="193" spans="1:5" ht="63" x14ac:dyDescent="0.25">
      <c r="A193" s="2" t="s">
        <v>181</v>
      </c>
      <c r="B193" s="10" t="s">
        <v>182</v>
      </c>
      <c r="C193" s="9">
        <v>30710.1</v>
      </c>
      <c r="D193" s="9">
        <v>30710.1</v>
      </c>
      <c r="E193" s="9">
        <v>30710.1</v>
      </c>
    </row>
    <row r="194" spans="1:5" ht="47.25" x14ac:dyDescent="0.25">
      <c r="A194" s="2" t="s">
        <v>183</v>
      </c>
      <c r="B194" s="10" t="s">
        <v>184</v>
      </c>
      <c r="C194" s="9">
        <v>45654.2</v>
      </c>
      <c r="D194" s="9">
        <v>45654.2</v>
      </c>
      <c r="E194" s="9">
        <v>45654.2</v>
      </c>
    </row>
    <row r="195" spans="1:5" ht="47.25" x14ac:dyDescent="0.25">
      <c r="A195" s="2" t="s">
        <v>185</v>
      </c>
      <c r="B195" s="10" t="s">
        <v>186</v>
      </c>
      <c r="C195" s="9">
        <v>12.1</v>
      </c>
      <c r="D195" s="9">
        <v>12.5</v>
      </c>
      <c r="E195" s="9">
        <v>162.5</v>
      </c>
    </row>
    <row r="196" spans="1:5" ht="52.5" customHeight="1" x14ac:dyDescent="0.25">
      <c r="A196" s="2" t="s">
        <v>187</v>
      </c>
      <c r="B196" s="10" t="s">
        <v>188</v>
      </c>
      <c r="C196" s="9">
        <v>17619.099999999999</v>
      </c>
      <c r="D196" s="9">
        <v>18323.900000000001</v>
      </c>
      <c r="E196" s="9">
        <v>19056.900000000001</v>
      </c>
    </row>
    <row r="197" spans="1:5" ht="31.5" x14ac:dyDescent="0.25">
      <c r="A197" s="2" t="s">
        <v>189</v>
      </c>
      <c r="B197" s="10" t="s">
        <v>190</v>
      </c>
      <c r="C197" s="9">
        <v>93083</v>
      </c>
      <c r="D197" s="9">
        <v>94195.7</v>
      </c>
      <c r="E197" s="9">
        <v>91750.5</v>
      </c>
    </row>
    <row r="198" spans="1:5" ht="47.25" x14ac:dyDescent="0.25">
      <c r="A198" s="2" t="s">
        <v>191</v>
      </c>
      <c r="B198" s="10" t="s">
        <v>192</v>
      </c>
      <c r="C198" s="9">
        <v>35004.400000000001</v>
      </c>
      <c r="D198" s="9">
        <v>37576.6</v>
      </c>
      <c r="E198" s="9">
        <v>41500.300000000003</v>
      </c>
    </row>
    <row r="199" spans="1:5" ht="161.25" customHeight="1" x14ac:dyDescent="0.25">
      <c r="A199" s="30" t="s">
        <v>193</v>
      </c>
      <c r="B199" s="10" t="s">
        <v>274</v>
      </c>
      <c r="C199" s="9">
        <v>66.2</v>
      </c>
      <c r="D199" s="9">
        <v>66.2</v>
      </c>
      <c r="E199" s="9">
        <v>66.2</v>
      </c>
    </row>
    <row r="200" spans="1:5" ht="47.25" x14ac:dyDescent="0.25">
      <c r="A200" s="30" t="s">
        <v>193</v>
      </c>
      <c r="B200" s="28" t="s">
        <v>233</v>
      </c>
      <c r="C200" s="9">
        <v>161.30000000000001</v>
      </c>
      <c r="D200" s="9">
        <v>161.30000000000001</v>
      </c>
      <c r="E200" s="9">
        <v>161.30000000000001</v>
      </c>
    </row>
    <row r="201" spans="1:5" ht="15.75" x14ac:dyDescent="0.25">
      <c r="A201" s="4" t="s">
        <v>194</v>
      </c>
      <c r="B201" s="5" t="s">
        <v>195</v>
      </c>
      <c r="C201" s="6">
        <f>SUM(C202:C208)</f>
        <v>96892.9</v>
      </c>
      <c r="D201" s="6">
        <f>SUM(D202:D208)</f>
        <v>92777.2</v>
      </c>
      <c r="E201" s="6">
        <f>SUM(E202:E208)</f>
        <v>94553</v>
      </c>
    </row>
    <row r="202" spans="1:5" ht="69" customHeight="1" x14ac:dyDescent="0.25">
      <c r="A202" s="2" t="s">
        <v>318</v>
      </c>
      <c r="B202" s="28" t="s">
        <v>319</v>
      </c>
      <c r="C202" s="9">
        <v>8541</v>
      </c>
      <c r="D202" s="9">
        <v>8541</v>
      </c>
      <c r="E202" s="9">
        <v>10316.799999999999</v>
      </c>
    </row>
    <row r="203" spans="1:5" ht="67.5" customHeight="1" x14ac:dyDescent="0.25">
      <c r="A203" s="2" t="s">
        <v>275</v>
      </c>
      <c r="B203" s="28" t="s">
        <v>283</v>
      </c>
      <c r="C203" s="9">
        <v>83818.899999999994</v>
      </c>
      <c r="D203" s="9">
        <v>83279.8</v>
      </c>
      <c r="E203" s="9">
        <v>83279.8</v>
      </c>
    </row>
    <row r="204" spans="1:5" ht="31.5" x14ac:dyDescent="0.25">
      <c r="A204" s="2" t="s">
        <v>320</v>
      </c>
      <c r="B204" s="28" t="s">
        <v>321</v>
      </c>
      <c r="C204" s="9">
        <v>0</v>
      </c>
      <c r="D204" s="9">
        <v>0</v>
      </c>
      <c r="E204" s="9">
        <v>0</v>
      </c>
    </row>
    <row r="205" spans="1:5" ht="31.5" x14ac:dyDescent="0.25">
      <c r="A205" s="2" t="s">
        <v>276</v>
      </c>
      <c r="B205" s="28" t="s">
        <v>277</v>
      </c>
      <c r="C205" s="9">
        <v>845.9</v>
      </c>
      <c r="D205" s="9">
        <v>845.9</v>
      </c>
      <c r="E205" s="9">
        <v>845.9</v>
      </c>
    </row>
    <row r="206" spans="1:5" ht="47.25" x14ac:dyDescent="0.25">
      <c r="A206" s="2" t="s">
        <v>276</v>
      </c>
      <c r="B206" s="28" t="s">
        <v>322</v>
      </c>
      <c r="C206" s="9">
        <v>3177.1</v>
      </c>
      <c r="D206" s="9">
        <v>0</v>
      </c>
      <c r="E206" s="9">
        <v>0</v>
      </c>
    </row>
    <row r="207" spans="1:5" ht="47.25" x14ac:dyDescent="0.25">
      <c r="A207" s="2" t="s">
        <v>323</v>
      </c>
      <c r="B207" s="28" t="s">
        <v>324</v>
      </c>
      <c r="C207" s="9">
        <v>0</v>
      </c>
      <c r="D207" s="9">
        <v>110.5</v>
      </c>
      <c r="E207" s="9">
        <v>110.5</v>
      </c>
    </row>
    <row r="208" spans="1:5" ht="98.25" customHeight="1" x14ac:dyDescent="0.25">
      <c r="A208" s="2" t="s">
        <v>325</v>
      </c>
      <c r="B208" s="28" t="s">
        <v>326</v>
      </c>
      <c r="C208" s="9">
        <v>510</v>
      </c>
      <c r="D208" s="9">
        <v>0</v>
      </c>
      <c r="E208" s="9">
        <v>0</v>
      </c>
    </row>
    <row r="209" spans="1:5" ht="16.5" customHeight="1" x14ac:dyDescent="0.25">
      <c r="A209" s="4" t="s">
        <v>196</v>
      </c>
      <c r="B209" s="5" t="s">
        <v>197</v>
      </c>
      <c r="C209" s="6">
        <v>0</v>
      </c>
      <c r="D209" s="6">
        <v>0</v>
      </c>
      <c r="E209" s="6">
        <v>0</v>
      </c>
    </row>
    <row r="210" spans="1:5" ht="15.75" x14ac:dyDescent="0.25">
      <c r="A210" s="4" t="s">
        <v>198</v>
      </c>
      <c r="B210" s="5" t="s">
        <v>199</v>
      </c>
      <c r="C210" s="18">
        <v>0</v>
      </c>
      <c r="D210" s="18">
        <v>0</v>
      </c>
      <c r="E210" s="18">
        <v>0</v>
      </c>
    </row>
    <row r="211" spans="1:5" ht="15.75" x14ac:dyDescent="0.25">
      <c r="A211" s="4" t="s">
        <v>200</v>
      </c>
      <c r="B211" s="5" t="s">
        <v>201</v>
      </c>
      <c r="C211" s="6">
        <f>C110+C209+C210</f>
        <v>4674504.2000000011</v>
      </c>
      <c r="D211" s="6">
        <f>D110+D209+D210</f>
        <v>4037330.7000000011</v>
      </c>
      <c r="E211" s="6">
        <f>E110+E209+E210</f>
        <v>3899324</v>
      </c>
    </row>
    <row r="212" spans="1:5" ht="15.75" x14ac:dyDescent="0.25">
      <c r="A212" s="31" t="s">
        <v>202</v>
      </c>
      <c r="B212" s="31"/>
      <c r="C212" s="6">
        <f>C211+C109</f>
        <v>7365211.3000000017</v>
      </c>
      <c r="D212" s="6">
        <f>D211+D109</f>
        <v>6939369.7000000011</v>
      </c>
      <c r="E212" s="6">
        <f>E211+E109</f>
        <v>7014465.5999999996</v>
      </c>
    </row>
  </sheetData>
  <mergeCells count="7">
    <mergeCell ref="A11:A12"/>
    <mergeCell ref="A108:B108"/>
    <mergeCell ref="A5:E6"/>
    <mergeCell ref="A1:E1"/>
    <mergeCell ref="A2:E2"/>
    <mergeCell ref="A3:E3"/>
    <mergeCell ref="A4:E4"/>
  </mergeCells>
  <hyperlinks>
    <hyperlink ref="B87" r:id="rId1" display="consultantplus://offline/ref=A5C545EE8C1C93B0B058E1FFE19DF454C219EB0B98198F2DC0D7B691EFFF64CC26DC8ECE4D9F7B181B1727911B979A94C0CB426D4AE9j9HFG"/>
    <hyperlink ref="B81" r:id="rId2" display="consultantplus://offline/ref=D42EAC7BD398020209D35F6AF6672FBA6F13F77B84F225875A8095FA102A9B2D8E358CD609751112B9E7A4869E64DFF883BAA8D38BAB06D8YDV9M"/>
    <hyperlink ref="B82" r:id="rId3" display="consultantplus://offline/ref=D42EAC7BD398020209D35F6AF6672FBA6F13F77B84F225875A8095FA102A9B2D8E358CD609751112B9E7A4869E64DFF883BAA8D38BAB06D8YDV9M"/>
    <hyperlink ref="B90" r:id="rId4" display="consultantplus://offline/ref=64FC3C9F96C0230A0CECA4E56C028B5E86A06F799E50F1FABBE4A6CFAC6E9A2AB2A69A82FE33DE9CACC0441FC29EF02FFBFA7ABCF960A970JDh7G"/>
  </hyperlinks>
  <pageMargins left="0.59055118110236227" right="0.31496062992125984" top="0.35433070866141736" bottom="0.23622047244094491" header="0.39370078740157483" footer="0.23622047244094491"/>
  <pageSetup paperSize="9" scale="89"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доходы</vt:lpstr>
      <vt:lpstr>доходы!Заголовки_для_печати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Ира Халявина</cp:lastModifiedBy>
  <cp:lastPrinted>2023-11-14T03:29:03Z</cp:lastPrinted>
  <dcterms:created xsi:type="dcterms:W3CDTF">2020-10-08T07:42:47Z</dcterms:created>
  <dcterms:modified xsi:type="dcterms:W3CDTF">2023-11-14T03:29:04Z</dcterms:modified>
</cp:coreProperties>
</file>