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27795" windowHeight="12585"/>
  </bookViews>
  <sheets>
    <sheet name="прил 2" sheetId="1" r:id="rId1"/>
  </sheets>
  <definedNames>
    <definedName name="_xlnm.Print_Titles" localSheetId="0">'прил 2'!$7:$7</definedName>
    <definedName name="_xlnm.Print_Area" localSheetId="0">'прил 2'!$A$1:$E$222</definedName>
  </definedNames>
  <calcPr calcId="125725"/>
</workbook>
</file>

<file path=xl/calcChain.xml><?xml version="1.0" encoding="utf-8"?>
<calcChain xmlns="http://schemas.openxmlformats.org/spreadsheetml/2006/main">
  <c r="C219" i="1"/>
  <c r="C217"/>
  <c r="E207"/>
  <c r="D207"/>
  <c r="C207"/>
  <c r="E164"/>
  <c r="D164"/>
  <c r="C164"/>
  <c r="E114"/>
  <c r="D114"/>
  <c r="C114"/>
  <c r="E110"/>
  <c r="D110"/>
  <c r="C110"/>
  <c r="E105"/>
  <c r="D105"/>
  <c r="C105"/>
  <c r="E76"/>
  <c r="D76"/>
  <c r="C76"/>
  <c r="E67"/>
  <c r="D67"/>
  <c r="C67"/>
  <c r="E64"/>
  <c r="E58" s="1"/>
  <c r="D64"/>
  <c r="C64"/>
  <c r="E59"/>
  <c r="D59"/>
  <c r="C59"/>
  <c r="E55"/>
  <c r="D55"/>
  <c r="C55"/>
  <c r="E50"/>
  <c r="D50"/>
  <c r="C50"/>
  <c r="E39"/>
  <c r="D39"/>
  <c r="C39"/>
  <c r="E34"/>
  <c r="D34"/>
  <c r="C34"/>
  <c r="E31"/>
  <c r="E29" s="1"/>
  <c r="D31"/>
  <c r="D29" s="1"/>
  <c r="C31"/>
  <c r="C29" s="1"/>
  <c r="E22"/>
  <c r="E21" s="1"/>
  <c r="D22"/>
  <c r="D21" s="1"/>
  <c r="C22"/>
  <c r="C21" s="1"/>
  <c r="E16"/>
  <c r="D16"/>
  <c r="C16"/>
  <c r="E9"/>
  <c r="D9"/>
  <c r="C9"/>
  <c r="E8"/>
  <c r="D8"/>
  <c r="C8"/>
  <c r="C109" l="1"/>
  <c r="C221" s="1"/>
  <c r="E109"/>
  <c r="E221" s="1"/>
  <c r="C38"/>
  <c r="C58"/>
  <c r="C54" s="1"/>
  <c r="C107" s="1"/>
  <c r="D58"/>
  <c r="D54" s="1"/>
  <c r="D107" s="1"/>
  <c r="D109"/>
  <c r="D221" s="1"/>
  <c r="D38"/>
  <c r="E54"/>
  <c r="E38"/>
  <c r="E107"/>
  <c r="E108" l="1"/>
  <c r="E222" s="1"/>
  <c r="C108"/>
  <c r="C222" s="1"/>
  <c r="D108"/>
  <c r="D222" s="1"/>
</calcChain>
</file>

<file path=xl/sharedStrings.xml><?xml version="1.0" encoding="utf-8"?>
<sst xmlns="http://schemas.openxmlformats.org/spreadsheetml/2006/main" count="436" uniqueCount="352">
  <si>
    <t>Миасского городского округа</t>
  </si>
  <si>
    <t>Объем бюджета Миасского городского округа по доходам на 2023 год и на плановый период 2024 - 2025 годов</t>
  </si>
  <si>
    <t>Коды бюджетной классификации</t>
  </si>
  <si>
    <t>Наименование доходов</t>
  </si>
  <si>
    <t>Сумма на 2023 год</t>
  </si>
  <si>
    <t>Сумма на 2024 год</t>
  </si>
  <si>
    <t>Сумма на 2025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</si>
  <si>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</si>
  <si>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</si>
  <si>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</si>
  <si>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</si>
  <si>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</si>
  <si>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</si>
  <si>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</si>
  <si>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</si>
  <si>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</si>
  <si>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</si>
  <si>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</si>
  <si>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</si>
  <si>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</si>
  <si>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</si>
  <si>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</si>
  <si>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</si>
  <si>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</si>
  <si>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</si>
  <si>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</si>
  <si>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</si>
  <si>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</si>
  <si>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</si>
  <si>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</si>
  <si>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</si>
  <si>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</si>
  <si>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</si>
  <si>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</si>
  <si>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</si>
  <si>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</si>
  <si>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</si>
  <si>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</si>
  <si>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</si>
  <si>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</si>
  <si>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</si>
  <si>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</si>
  <si>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</si>
  <si>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</si>
  <si>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</si>
  <si>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</si>
  <si>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</si>
  <si>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</si>
  <si>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</si>
  <si>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</si>
  <si>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</si>
  <si>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</si>
  <si>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</si>
  <si>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</si>
  <si>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</si>
  <si>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</si>
  <si>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</si>
  <si>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</si>
  <si>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</si>
  <si>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</si>
  <si>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</si>
  <si>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</si>
  <si>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</si>
  <si>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</si>
  <si>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</si>
  <si>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</si>
  <si>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</si>
  <si>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</si>
  <si>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</si>
  <si>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</si>
  <si>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</si>
  <si>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</si>
  <si>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</si>
  <si>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</si>
  <si>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</si>
  <si>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</si>
  <si>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</si>
  <si>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</si>
  <si>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</si>
  <si>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</si>
  <si>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</si>
  <si>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</si>
  <si>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</si>
  <si>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</si>
  <si>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</si>
  <si>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</si>
  <si>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</si>
  <si>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</si>
  <si>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</si>
  <si>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</si>
  <si>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</si>
  <si>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</si>
  <si>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</si>
  <si>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</si>
  <si>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</si>
  <si>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</si>
  <si>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</si>
  <si>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</si>
  <si>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</si>
  <si>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</si>
  <si>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</si>
  <si>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</si>
  <si>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</si>
  <si>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</si>
  <si>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</si>
  <si>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</si>
  <si>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</si>
  <si>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</si>
  <si>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</si>
  <si>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</si>
  <si>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</si>
  <si>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</si>
  <si>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</si>
  <si>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</si>
  <si>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</si>
  <si>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</si>
  <si>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</si>
  <si>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</si>
  <si>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</si>
  <si>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</si>
  <si>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</si>
  <si>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</si>
  <si>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</si>
  <si>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</si>
  <si>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</si>
  <si>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</si>
  <si>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</si>
  <si>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</si>
  <si>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</si>
  <si>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</si>
  <si>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</si>
  <si>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</si>
  <si>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</si>
  <si>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</si>
  <si>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</si>
  <si>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</si>
  <si>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</si>
  <si>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</si>
  <si>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</si>
  <si>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</si>
  <si>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</si>
  <si>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</si>
  <si>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</si>
  <si>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</si>
  <si>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</si>
  <si>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</si>
  <si>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</si>
  <si>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</si>
  <si>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</si>
  <si>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</si>
  <si>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</si>
  <si>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</si>
  <si>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</si>
  <si>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</si>
  <si>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</si>
  <si>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</si>
  <si>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</si>
  <si>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</si>
  <si>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</si>
  <si>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</si>
  <si>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</si>
  <si>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</si>
  <si>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</si>
  <si>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</si>
  <si>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</si>
  <si>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</si>
  <si>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</si>
  <si>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</si>
  <si>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</si>
  <si>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</si>
  <si>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</si>
  <si>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</si>
  <si>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</si>
  <si>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</si>
  <si>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</si>
  <si>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</si>
  <si>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</si>
  <si>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</si>
  <si>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</si>
  <si>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</si>
  <si>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</si>
  <si>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</si>
  <si>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</si>
  <si>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</si>
  <si>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</si>
  <si>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</si>
  <si>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</si>
  <si>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</si>
  <si>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</si>
  <si>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</si>
  <si>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</si>
  <si>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</si>
  <si>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</si>
  <si>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</si>
  <si>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</si>
  <si>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</si>
  <si>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</si>
  <si>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</si>
  <si>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</si>
  <si>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</si>
  <si>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</si>
  <si>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</si>
  <si>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</si>
  <si>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</si>
  <si>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</si>
  <si>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</si>
  <si>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</si>
  <si>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</si>
  <si>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</si>
  <si>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</si>
  <si>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</si>
  <si>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</si>
  <si>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</si>
  <si>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</si>
  <si>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</si>
  <si>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</si>
  <si>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</si>
  <si>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</si>
  <si>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</si>
  <si>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</si>
  <si>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</si>
  <si>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</si>
  <si>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</si>
  <si>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</si>
  <si>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</si>
  <si>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</si>
  <si>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</si>
  <si>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</si>
  <si>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</si>
  <si>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</si>
  <si>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несанкционированых свалок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</si>
  <si>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</si>
  <si>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</si>
  <si>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</si>
  <si>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</si>
  <si>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</si>
  <si>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</si>
  <si>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</si>
  <si>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</si>
  <si>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</si>
  <si>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</si>
  <si>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</si>
  <si>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</si>
  <si>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</si>
  <si>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</si>
  <si>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</si>
  <si>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</si>
  <si>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</si>
  <si>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</si>
  <si>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</si>
  <si>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</si>
  <si>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</si>
  <si>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</si>
  <si>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</si>
  <si>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</si>
  <si>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</si>
  <si>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</si>
  <si>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</si>
  <si>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</si>
  <si>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</si>
  <si>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</si>
  <si>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</si>
  <si>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округовна создание и модернизацию муниципальных учреждений культурно-досугового типа в сельской местности, включая обеспечение объектов инфраструкту</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</si>
  <si>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</si>
  <si>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</si>
  <si>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</si>
  <si>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</si>
  <si>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</si>
  <si>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</si>
  <si>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</si>
  <si>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</si>
  <si>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</si>
  <si>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</si>
  <si>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</si>
  <si>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</si>
  <si>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</si>
  <si>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</si>
  <si>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</si>
  <si>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</si>
  <si>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</si>
  <si>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</si>
  <si>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</si>
  <si>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</si>
  <si>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</si>
  <si>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</si>
  <si>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</si>
  <si>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</si>
  <si>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</si>
  <si>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</si>
  <si>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</si>
  <si>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</si>
  <si>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</si>
  <si>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</si>
  <si>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</si>
  <si>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№16 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</si>
  <si>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</si>
  <si>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</si>
  <si>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</si>
  <si>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</si>
  <si>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</si>
  <si>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</si>
  <si>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</si>
  <si>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</si>
  <si>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</si>
  <si>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</si>
  <si>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</si>
  <si>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</si>
  <si>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</si>
  <si>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</si>
  <si>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</si>
  <si>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</si>
  <si>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</si>
  <si>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</si>
  <si>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</si>
  <si>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</si>
  <si>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</si>
  <si>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</si>
  <si>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</si>
  <si>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</si>
  <si>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</si>
  <si>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</si>
  <si>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</si>
  <si>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</si>
  <si>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</si>
  <si>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</si>
  <si>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</si>
  <si>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</si>
  <si>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</si>
  <si>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</si>
  <si>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</si>
  <si>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</si>
  <si>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</si>
  <si>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</si>
  <si>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</si>
  <si>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</si>
  <si>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</si>
  <si>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Прочие межбюджетные трансферты, передаваемые бюджетам городских округов на приобретение средств криптографической защиты информации</t>
  </si>
  <si>
    <t>000 2 04 00000 00 0000 000</t>
  </si>
  <si>
    <t>Безвозмездные поступления от негосударственных организаций</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</si>
  <si>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</si>
  <si>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</si>
  <si>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000 2 07 00000 00 0000 000</t>
  </si>
  <si>
    <t>Прочие безвозмездные поступления</t>
  </si>
  <si>
    <t>287 2 07 04020 04 0000 150</t>
  </si>
  <si>
    <t>Поступления от денежных пожертвований, предоставляемых физическими лицами получателям средств бюджетов городских округов</t>
  </si>
  <si>
    <t>000 2 00 00000 00 0000 000</t>
  </si>
  <si>
    <t>БЕЗВОЗМЕЗДНЫЕ ПОСТУПЛЕНИЯ</t>
  </si>
  <si>
    <t>ВСЕГО ДОХОДОВ</t>
  </si>
  <si>
    <t>(тыс.рублей)</t>
  </si>
  <si>
    <t>ПРИЛОЖЕНИЕ  2</t>
  </si>
  <si>
    <t>к Решению собрания депутатов</t>
  </si>
  <si>
    <t>от 03.03.2023 г. №5</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</si>
</sst>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7">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166" fontId="3" fillId="0" borderId="0" applyFont="0" applyFill="0" applyBorder="0" applyAlignment="0" applyProtection="0"/>
    <xf numFmtId="0" fontId="3" fillId="0" borderId="0" applyFont="0" applyFill="0" applyBorder="0" applyAlignment="0" applyProtection="0"/>
    <xf numFmtId="166" fontId="15" fillId="0" borderId="0" applyFont="0" applyFill="0" applyBorder="0" applyAlignment="0" applyProtection="0"/>
  </cellStyleXfs>
  <cellXfs count="69">
    <xf numFmtId="0" fontId="0" fillId="0" borderId="0" xfId="0"/>
    <xf numFmtId="0" fontId="2" fillId="0" borderId="0" xfId="1" applyFont="1" applyFill="1" applyAlignment="1">
      <alignment horizontal="right"/>
    </xf>
    <xf numFmtId="0" fontId="2" fillId="2" borderId="0" xfId="1" applyFont="1" applyFill="1" applyAlignment="1">
      <alignment horizontal="center" vertical="center" wrapText="1"/>
    </xf>
    <xf numFmtId="164" fontId="4" fillId="2" borderId="1" xfId="2" applyNumberFormat="1" applyFont="1" applyFill="1" applyBorder="1" applyAlignment="1">
      <alignment horizontal="center" vertical="center" wrapText="1"/>
    </xf>
    <xf numFmtId="0" fontId="5" fillId="2" borderId="0" xfId="2" applyFont="1" applyFill="1" applyAlignment="1">
      <alignment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0" fontId="6" fillId="2" borderId="0" xfId="2" applyFont="1" applyFill="1" applyAlignment="1">
      <alignment vertical="center" wrapText="1"/>
    </xf>
    <xf numFmtId="0" fontId="2" fillId="2" borderId="3" xfId="2" applyFont="1" applyFill="1" applyBorder="1" applyAlignment="1">
      <alignment horizontal="center" vertical="center" wrapText="1"/>
    </xf>
    <xf numFmtId="0" fontId="7"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10" fillId="2" borderId="0" xfId="2" applyFont="1" applyFill="1" applyAlignment="1">
      <alignment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0" fontId="5" fillId="3" borderId="0" xfId="2" applyFont="1" applyFill="1" applyAlignment="1">
      <alignment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165" fontId="5" fillId="2" borderId="0" xfId="2" applyNumberFormat="1" applyFont="1" applyFill="1" applyAlignment="1">
      <alignment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165" fontId="10" fillId="2" borderId="0" xfId="2" applyNumberFormat="1" applyFont="1" applyFill="1" applyAlignment="1">
      <alignment vertical="center" wrapText="1"/>
    </xf>
    <xf numFmtId="0" fontId="2" fillId="2" borderId="2" xfId="2" applyNumberFormat="1" applyFont="1" applyFill="1" applyBorder="1" applyAlignment="1">
      <alignment horizontal="justify" vertical="center" wrapText="1"/>
    </xf>
    <xf numFmtId="0" fontId="2" fillId="2" borderId="2" xfId="2" applyFont="1" applyFill="1" applyBorder="1" applyAlignment="1">
      <alignment vertical="center" wrapText="1"/>
    </xf>
    <xf numFmtId="165" fontId="4" fillId="2" borderId="2" xfId="2" applyNumberFormat="1" applyFont="1" applyFill="1" applyBorder="1" applyAlignment="1">
      <alignment horizontal="center" vertical="center" wrapText="1"/>
    </xf>
    <xf numFmtId="165" fontId="10" fillId="0" borderId="0"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0" fontId="11" fillId="2" borderId="0" xfId="2" applyFont="1" applyFill="1" applyAlignment="1">
      <alignment vertical="center" wrapText="1"/>
    </xf>
    <xf numFmtId="0" fontId="10" fillId="0" borderId="0" xfId="2" applyFont="1" applyFill="1" applyAlignment="1">
      <alignment vertical="center" wrapText="1"/>
    </xf>
    <xf numFmtId="165" fontId="10" fillId="0" borderId="0" xfId="2" applyNumberFormat="1" applyFont="1" applyFill="1" applyAlignment="1">
      <alignment vertical="center" wrapText="1"/>
    </xf>
    <xf numFmtId="0" fontId="11" fillId="0" borderId="0" xfId="2" applyFont="1" applyFill="1" applyAlignment="1">
      <alignment vertical="center" wrapText="1"/>
    </xf>
    <xf numFmtId="49" fontId="4" fillId="2" borderId="7" xfId="5" applyNumberFormat="1" applyFont="1" applyFill="1" applyBorder="1" applyAlignment="1">
      <alignment horizontal="justify" vertical="center" wrapText="1"/>
    </xf>
    <xf numFmtId="0" fontId="7" fillId="2" borderId="2" xfId="0" applyFont="1" applyFill="1" applyBorder="1" applyAlignment="1">
      <alignment horizontal="justify" vertical="center" wrapText="1" readingOrder="1"/>
    </xf>
    <xf numFmtId="49" fontId="2" fillId="2" borderId="2" xfId="2" applyNumberFormat="1" applyFont="1" applyFill="1" applyBorder="1" applyAlignment="1" applyProtection="1">
      <alignment horizontal="center" vertical="center" wrapText="1"/>
    </xf>
    <xf numFmtId="49" fontId="7" fillId="2" borderId="8" xfId="2" applyNumberFormat="1" applyFont="1" applyFill="1" applyBorder="1" applyAlignment="1" applyProtection="1">
      <alignment horizontal="justify" vertical="center" wrapText="1"/>
    </xf>
    <xf numFmtId="49" fontId="7"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7"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5" fillId="2" borderId="0" xfId="2" applyFont="1" applyFill="1" applyAlignment="1">
      <alignment horizontal="center" vertical="center" wrapText="1"/>
    </xf>
    <xf numFmtId="0" fontId="7"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7" fillId="2" borderId="2" xfId="2"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13" fillId="2" borderId="0" xfId="2" applyFont="1" applyFill="1" applyBorder="1" applyAlignment="1">
      <alignment horizontal="justify" vertical="center" wrapText="1"/>
    </xf>
    <xf numFmtId="0" fontId="14" fillId="2" borderId="0" xfId="2" applyFont="1" applyFill="1" applyBorder="1" applyAlignment="1">
      <alignment horizontal="center" vertical="center" wrapText="1"/>
    </xf>
    <xf numFmtId="0" fontId="5" fillId="2" borderId="0" xfId="2" applyFont="1" applyFill="1" applyBorder="1" applyAlignment="1">
      <alignment vertical="center" wrapText="1"/>
    </xf>
    <xf numFmtId="0" fontId="2" fillId="2" borderId="0" xfId="2" applyFont="1" applyFill="1" applyAlignment="1">
      <alignment horizontal="center" vertical="center" wrapText="1"/>
    </xf>
    <xf numFmtId="0" fontId="13" fillId="2" borderId="0" xfId="2" applyFont="1" applyFill="1" applyAlignment="1">
      <alignment horizontal="justify" vertical="center" wrapText="1"/>
    </xf>
    <xf numFmtId="0" fontId="14" fillId="2" borderId="0" xfId="2" applyFont="1" applyFill="1" applyAlignment="1">
      <alignment horizontal="center" vertical="center" wrapText="1"/>
    </xf>
    <xf numFmtId="164" fontId="16" fillId="2" borderId="1" xfId="2" applyNumberFormat="1" applyFont="1" applyFill="1" applyBorder="1" applyAlignment="1">
      <alignment horizontal="right" vertical="center" wrapText="1"/>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0" fontId="4" fillId="2" borderId="0" xfId="1" applyFont="1" applyFill="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dimension ref="A1:IH255"/>
  <sheetViews>
    <sheetView tabSelected="1" zoomScaleNormal="100" workbookViewId="0">
      <selection activeCell="A4" sqref="A4:E4"/>
    </sheetView>
  </sheetViews>
  <sheetFormatPr defaultRowHeight="18.75"/>
  <cols>
    <col min="1" max="1" width="28.7109375" style="58" customWidth="1"/>
    <col min="2" max="2" width="82.5703125" style="59" customWidth="1"/>
    <col min="3" max="3" width="13.5703125" style="60" customWidth="1"/>
    <col min="4" max="4" width="12.7109375" style="60" customWidth="1"/>
    <col min="5" max="5" width="12.5703125" style="60" customWidth="1"/>
    <col min="6" max="6" width="10.140625" style="4" bestFit="1" customWidth="1"/>
    <col min="7" max="7" width="11" style="4" customWidth="1"/>
    <col min="8" max="16384" width="9.140625" style="4"/>
  </cols>
  <sheetData>
    <row r="1" spans="1:240" s="1" customFormat="1" ht="15.75">
      <c r="A1" s="64" t="s">
        <v>349</v>
      </c>
      <c r="B1" s="64"/>
      <c r="C1" s="64"/>
      <c r="D1" s="64"/>
      <c r="E1" s="64"/>
    </row>
    <row r="2" spans="1:240" s="1" customFormat="1" ht="15.75">
      <c r="A2" s="64" t="s">
        <v>350</v>
      </c>
      <c r="B2" s="64"/>
      <c r="C2" s="64"/>
      <c r="D2" s="64"/>
      <c r="E2" s="64"/>
    </row>
    <row r="3" spans="1:240" s="1" customFormat="1" ht="15.75">
      <c r="A3" s="65" t="s">
        <v>0</v>
      </c>
      <c r="B3" s="65"/>
      <c r="C3" s="65"/>
      <c r="D3" s="65"/>
      <c r="E3" s="65"/>
    </row>
    <row r="4" spans="1:240" s="1" customFormat="1" ht="15.75">
      <c r="A4" s="64" t="s">
        <v>351</v>
      </c>
      <c r="B4" s="64"/>
      <c r="C4" s="64"/>
      <c r="D4" s="64"/>
      <c r="E4" s="64"/>
    </row>
    <row r="5" spans="1:240" s="1" customFormat="1" ht="15.75">
      <c r="A5" s="66" t="s">
        <v>1</v>
      </c>
      <c r="B5" s="66"/>
      <c r="C5" s="66"/>
      <c r="D5" s="66"/>
      <c r="E5" s="2"/>
    </row>
    <row r="6" spans="1:240" ht="15.75">
      <c r="A6" s="3"/>
      <c r="B6" s="3"/>
      <c r="C6" s="3"/>
      <c r="D6" s="3"/>
      <c r="E6" s="61" t="s">
        <v>348</v>
      </c>
    </row>
    <row r="7" spans="1:240" ht="31.5">
      <c r="A7" s="5" t="s">
        <v>2</v>
      </c>
      <c r="B7" s="5" t="s">
        <v>3</v>
      </c>
      <c r="C7" s="5" t="s">
        <v>4</v>
      </c>
      <c r="D7" s="6" t="s">
        <v>5</v>
      </c>
      <c r="E7" s="6" t="s">
        <v>6</v>
      </c>
    </row>
    <row r="8" spans="1:240" s="10" customFormat="1" ht="15.75">
      <c r="A8" s="7" t="s">
        <v>7</v>
      </c>
      <c r="B8" s="8" t="s">
        <v>8</v>
      </c>
      <c r="C8" s="9">
        <f>SUM(C10:C15)</f>
        <v>1557179</v>
      </c>
      <c r="D8" s="9">
        <f>SUM(D10:D15)</f>
        <v>1704427.7000000002</v>
      </c>
      <c r="E8" s="9">
        <f>SUM(E10:E15)</f>
        <v>1840410.1</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row>
    <row r="9" spans="1:240" ht="47.25">
      <c r="A9" s="11"/>
      <c r="B9" s="12" t="s">
        <v>9</v>
      </c>
      <c r="C9" s="13">
        <f>(C10+C11+C12+C13)*17.84669555/32.8466955+C14+(C15*17.84669555/32.78922429)</f>
        <v>847720.88059343724</v>
      </c>
      <c r="D9" s="13">
        <f>((D10+D11+D12+D13)*17.9654867/32.9654867)+D14+(D15*17.9654867/32.90801544)</f>
        <v>930583.58001780987</v>
      </c>
      <c r="E9" s="13">
        <f>((E10+E11+E12+E13)*17.49429208/32.49429208)+E14+(E15*17.49429208/32.43682082)</f>
        <v>992594.84611531394</v>
      </c>
    </row>
    <row r="10" spans="1:240" ht="63">
      <c r="A10" s="67" t="s">
        <v>10</v>
      </c>
      <c r="B10" s="14" t="s">
        <v>11</v>
      </c>
      <c r="C10" s="15">
        <v>1391252.7</v>
      </c>
      <c r="D10" s="16">
        <v>1531815.3</v>
      </c>
      <c r="E10" s="16">
        <v>1661513</v>
      </c>
    </row>
    <row r="11" spans="1:240" ht="47.25">
      <c r="A11" s="68"/>
      <c r="B11" s="14" t="s">
        <v>12</v>
      </c>
      <c r="C11" s="15">
        <v>52919.8</v>
      </c>
      <c r="D11" s="16">
        <v>54598.3</v>
      </c>
      <c r="E11" s="16">
        <v>55916.800000000003</v>
      </c>
    </row>
    <row r="12" spans="1:240" ht="94.5">
      <c r="A12" s="17" t="s">
        <v>13</v>
      </c>
      <c r="B12" s="18" t="s">
        <v>14</v>
      </c>
      <c r="C12" s="15">
        <v>5500</v>
      </c>
      <c r="D12" s="16">
        <v>5760</v>
      </c>
      <c r="E12" s="16">
        <v>6030</v>
      </c>
    </row>
    <row r="13" spans="1:240" ht="31.5">
      <c r="A13" s="17" t="s">
        <v>15</v>
      </c>
      <c r="B13" s="14" t="s">
        <v>16</v>
      </c>
      <c r="C13" s="15">
        <v>17315.400000000001</v>
      </c>
      <c r="D13" s="16">
        <v>17779.099999999999</v>
      </c>
      <c r="E13" s="16">
        <v>18077.5</v>
      </c>
    </row>
    <row r="14" spans="1:240" s="19" customFormat="1" ht="78.75">
      <c r="A14" s="17" t="s">
        <v>17</v>
      </c>
      <c r="B14" s="18" t="s">
        <v>18</v>
      </c>
      <c r="C14" s="15">
        <v>3441.1</v>
      </c>
      <c r="D14" s="16">
        <v>3561</v>
      </c>
      <c r="E14" s="16">
        <v>3602.8</v>
      </c>
    </row>
    <row r="15" spans="1:240" s="19" customFormat="1" ht="78.75">
      <c r="A15" s="17" t="s">
        <v>19</v>
      </c>
      <c r="B15" s="18" t="s">
        <v>20</v>
      </c>
      <c r="C15" s="15">
        <v>86750</v>
      </c>
      <c r="D15" s="16">
        <v>90914</v>
      </c>
      <c r="E15" s="16">
        <v>95270</v>
      </c>
    </row>
    <row r="16" spans="1:240" ht="31.5">
      <c r="A16" s="20" t="s">
        <v>21</v>
      </c>
      <c r="B16" s="21" t="s">
        <v>22</v>
      </c>
      <c r="C16" s="9">
        <f>C17+C18+C19+C20</f>
        <v>33082.5</v>
      </c>
      <c r="D16" s="9">
        <f>D17+D18+D19+D20</f>
        <v>35740.300000000003</v>
      </c>
      <c r="E16" s="9">
        <f>E17+E18+E19+E20</f>
        <v>36767.4</v>
      </c>
    </row>
    <row r="17" spans="1:240" ht="94.5">
      <c r="A17" s="17" t="s">
        <v>23</v>
      </c>
      <c r="B17" s="22" t="s">
        <v>24</v>
      </c>
      <c r="C17" s="15">
        <v>16030.3</v>
      </c>
      <c r="D17" s="15">
        <v>17078.400000000001</v>
      </c>
      <c r="E17" s="15">
        <v>17528.599999999999</v>
      </c>
    </row>
    <row r="18" spans="1:240" ht="110.25">
      <c r="A18" s="17" t="s">
        <v>25</v>
      </c>
      <c r="B18" s="22" t="s">
        <v>26</v>
      </c>
      <c r="C18" s="15">
        <v>93.4</v>
      </c>
      <c r="D18" s="15">
        <v>99.6</v>
      </c>
      <c r="E18" s="15">
        <v>102.2</v>
      </c>
    </row>
    <row r="19" spans="1:240" ht="94.5">
      <c r="A19" s="17" t="s">
        <v>27</v>
      </c>
      <c r="B19" s="22" t="s">
        <v>28</v>
      </c>
      <c r="C19" s="15">
        <v>19068.8</v>
      </c>
      <c r="D19" s="15">
        <v>20824.900000000001</v>
      </c>
      <c r="E19" s="15">
        <v>21376.3</v>
      </c>
    </row>
    <row r="20" spans="1:240" s="19" customFormat="1" ht="94.5">
      <c r="A20" s="17" t="s">
        <v>29</v>
      </c>
      <c r="B20" s="22" t="s">
        <v>30</v>
      </c>
      <c r="C20" s="15">
        <v>-2110</v>
      </c>
      <c r="D20" s="15">
        <v>-2262.6</v>
      </c>
      <c r="E20" s="15">
        <v>-2239.6999999999998</v>
      </c>
    </row>
    <row r="21" spans="1:240" s="24" customFormat="1" ht="15.75">
      <c r="A21" s="7" t="s">
        <v>31</v>
      </c>
      <c r="B21" s="23" t="s">
        <v>32</v>
      </c>
      <c r="C21" s="9">
        <f>C22+C26+C27+C28</f>
        <v>406620</v>
      </c>
      <c r="D21" s="9">
        <f>D22+D26+D27+D28</f>
        <v>414432.10000000003</v>
      </c>
      <c r="E21" s="9">
        <f>E22+E26+E27+E28</f>
        <v>422500.1</v>
      </c>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row>
    <row r="22" spans="1:240" s="24" customFormat="1" ht="31.5">
      <c r="A22" s="7" t="s">
        <v>33</v>
      </c>
      <c r="B22" s="8" t="s">
        <v>34</v>
      </c>
      <c r="C22" s="9">
        <f>C23+C24+C25</f>
        <v>382213.6</v>
      </c>
      <c r="D22" s="9">
        <f>D23+D24+D25</f>
        <v>389857.9</v>
      </c>
      <c r="E22" s="9">
        <f>E23+E24+E25</f>
        <v>397655</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row>
    <row r="23" spans="1:240" s="24" customFormat="1" ht="31.5">
      <c r="A23" s="5" t="s">
        <v>35</v>
      </c>
      <c r="B23" s="14" t="s">
        <v>36</v>
      </c>
      <c r="C23" s="15">
        <v>295713.59999999998</v>
      </c>
      <c r="D23" s="15">
        <v>302857.90000000002</v>
      </c>
      <c r="E23" s="15">
        <v>309655</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row>
    <row r="24" spans="1:240" ht="47.25" hidden="1">
      <c r="A24" s="5" t="s">
        <v>37</v>
      </c>
      <c r="B24" s="14" t="s">
        <v>38</v>
      </c>
      <c r="C24" s="15">
        <v>0</v>
      </c>
      <c r="D24" s="15">
        <v>0</v>
      </c>
      <c r="E24" s="15">
        <v>0</v>
      </c>
    </row>
    <row r="25" spans="1:240" ht="63">
      <c r="A25" s="5" t="s">
        <v>39</v>
      </c>
      <c r="B25" s="14" t="s">
        <v>40</v>
      </c>
      <c r="C25" s="15">
        <v>86500</v>
      </c>
      <c r="D25" s="15">
        <v>87000</v>
      </c>
      <c r="E25" s="15">
        <v>88000</v>
      </c>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row>
    <row r="26" spans="1:240" ht="15.75">
      <c r="A26" s="5" t="s">
        <v>41</v>
      </c>
      <c r="B26" s="14" t="s">
        <v>42</v>
      </c>
      <c r="C26" s="15">
        <v>100.5</v>
      </c>
      <c r="D26" s="15">
        <v>0</v>
      </c>
      <c r="E26" s="15">
        <v>0</v>
      </c>
    </row>
    <row r="27" spans="1:240" s="19" customFormat="1" ht="15.75">
      <c r="A27" s="5" t="s">
        <v>43</v>
      </c>
      <c r="B27" s="14" t="s">
        <v>44</v>
      </c>
      <c r="C27" s="15">
        <v>480</v>
      </c>
      <c r="D27" s="15">
        <v>480</v>
      </c>
      <c r="E27" s="15">
        <v>480</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row>
    <row r="28" spans="1:240" ht="31.5">
      <c r="A28" s="5" t="s">
        <v>45</v>
      </c>
      <c r="B28" s="14" t="s">
        <v>46</v>
      </c>
      <c r="C28" s="15">
        <v>23825.9</v>
      </c>
      <c r="D28" s="15">
        <v>24094.2</v>
      </c>
      <c r="E28" s="15">
        <v>24365.1</v>
      </c>
    </row>
    <row r="29" spans="1:240" s="19" customFormat="1" ht="15.75">
      <c r="A29" s="7" t="s">
        <v>47</v>
      </c>
      <c r="B29" s="23" t="s">
        <v>48</v>
      </c>
      <c r="C29" s="9">
        <f>C30+C31</f>
        <v>170008.6</v>
      </c>
      <c r="D29" s="9">
        <f>D30+D31</f>
        <v>176997</v>
      </c>
      <c r="E29" s="9">
        <f>E30+E31</f>
        <v>176997.2</v>
      </c>
    </row>
    <row r="30" spans="1:240" s="19" customFormat="1" ht="31.5">
      <c r="A30" s="5" t="s">
        <v>49</v>
      </c>
      <c r="B30" s="14" t="s">
        <v>50</v>
      </c>
      <c r="C30" s="15">
        <v>72808.600000000006</v>
      </c>
      <c r="D30" s="15">
        <v>79797</v>
      </c>
      <c r="E30" s="15">
        <v>79797.2</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row>
    <row r="31" spans="1:240" s="19" customFormat="1" ht="15.75">
      <c r="A31" s="5" t="s">
        <v>51</v>
      </c>
      <c r="B31" s="8" t="s">
        <v>52</v>
      </c>
      <c r="C31" s="9">
        <f>C32+C33</f>
        <v>97200</v>
      </c>
      <c r="D31" s="9">
        <f>D32+D33</f>
        <v>97200</v>
      </c>
      <c r="E31" s="9">
        <f>E32+E33</f>
        <v>97200</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row>
    <row r="32" spans="1:240" s="19" customFormat="1" ht="31.5">
      <c r="A32" s="5" t="s">
        <v>53</v>
      </c>
      <c r="B32" s="14" t="s">
        <v>54</v>
      </c>
      <c r="C32" s="15">
        <v>78400</v>
      </c>
      <c r="D32" s="15">
        <v>78400</v>
      </c>
      <c r="E32" s="15">
        <v>78400</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row>
    <row r="33" spans="1:240" s="19" customFormat="1" ht="31.5">
      <c r="A33" s="5" t="s">
        <v>55</v>
      </c>
      <c r="B33" s="14" t="s">
        <v>56</v>
      </c>
      <c r="C33" s="15">
        <v>18800</v>
      </c>
      <c r="D33" s="15">
        <v>18800</v>
      </c>
      <c r="E33" s="15">
        <v>18800</v>
      </c>
    </row>
    <row r="34" spans="1:240" ht="15.75">
      <c r="A34" s="7" t="s">
        <v>57</v>
      </c>
      <c r="B34" s="8" t="s">
        <v>58</v>
      </c>
      <c r="C34" s="9">
        <f>SUM(C35:C37)</f>
        <v>25232.600000000002</v>
      </c>
      <c r="D34" s="9">
        <f>SUM(D35:D37)</f>
        <v>25307.600000000002</v>
      </c>
      <c r="E34" s="9">
        <f>SUM(E35:E37)</f>
        <v>26651</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row>
    <row r="35" spans="1:240" ht="47.25">
      <c r="A35" s="5" t="s">
        <v>59</v>
      </c>
      <c r="B35" s="14" t="s">
        <v>60</v>
      </c>
      <c r="C35" s="15">
        <v>25150.2</v>
      </c>
      <c r="D35" s="15">
        <v>25250.2</v>
      </c>
      <c r="E35" s="15">
        <v>25250.2</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row>
    <row r="36" spans="1:240" s="24" customFormat="1" ht="31.5">
      <c r="A36" s="5" t="s">
        <v>61</v>
      </c>
      <c r="B36" s="14" t="s">
        <v>62</v>
      </c>
      <c r="C36" s="15">
        <v>60</v>
      </c>
      <c r="D36" s="15">
        <v>35</v>
      </c>
      <c r="E36" s="15">
        <v>1380</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row>
    <row r="37" spans="1:240" ht="78.75">
      <c r="A37" s="5" t="s">
        <v>63</v>
      </c>
      <c r="B37" s="14" t="s">
        <v>64</v>
      </c>
      <c r="C37" s="15">
        <v>22.4</v>
      </c>
      <c r="D37" s="15">
        <v>22.4</v>
      </c>
      <c r="E37" s="15">
        <v>20.8</v>
      </c>
    </row>
    <row r="38" spans="1:240" ht="15.75">
      <c r="A38" s="25" t="s">
        <v>65</v>
      </c>
      <c r="B38" s="26"/>
      <c r="C38" s="9">
        <f>C8+C16+C21+C29+C34</f>
        <v>2192122.7000000002</v>
      </c>
      <c r="D38" s="9">
        <f>D8+D16+D21+D29+D34</f>
        <v>2356904.7000000002</v>
      </c>
      <c r="E38" s="9">
        <f>E8+E16+E21+E29+E34</f>
        <v>2503325.8000000003</v>
      </c>
    </row>
    <row r="39" spans="1:240" s="24" customFormat="1" ht="31.5">
      <c r="A39" s="7" t="s">
        <v>66</v>
      </c>
      <c r="B39" s="23" t="s">
        <v>67</v>
      </c>
      <c r="C39" s="9">
        <f>SUM(C40:C49)</f>
        <v>78223.999999999985</v>
      </c>
      <c r="D39" s="9">
        <f>SUM(D40:D49)</f>
        <v>78051.199999999983</v>
      </c>
      <c r="E39" s="9">
        <f>SUM(E40:E49)</f>
        <v>77918.999999999985</v>
      </c>
      <c r="F39" s="4"/>
      <c r="G39" s="27"/>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row>
    <row r="40" spans="1:240" s="24" customFormat="1" ht="63">
      <c r="A40" s="28" t="s">
        <v>68</v>
      </c>
      <c r="B40" s="29" t="s">
        <v>69</v>
      </c>
      <c r="C40" s="15">
        <v>50094.2</v>
      </c>
      <c r="D40" s="15">
        <v>50094.2</v>
      </c>
      <c r="E40" s="15">
        <v>50094.2</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row>
    <row r="41" spans="1:240" s="24" customFormat="1" ht="63">
      <c r="A41" s="28" t="s">
        <v>70</v>
      </c>
      <c r="B41" s="29" t="s">
        <v>71</v>
      </c>
      <c r="C41" s="15">
        <v>9670.1</v>
      </c>
      <c r="D41" s="15">
        <v>9670.1</v>
      </c>
      <c r="E41" s="15">
        <v>9670.1</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row>
    <row r="42" spans="1:240" s="19" customFormat="1" ht="63">
      <c r="A42" s="28" t="s">
        <v>72</v>
      </c>
      <c r="B42" s="29" t="s">
        <v>73</v>
      </c>
      <c r="C42" s="15">
        <v>257.10000000000002</v>
      </c>
      <c r="D42" s="15">
        <v>257.10000000000002</v>
      </c>
      <c r="E42" s="15">
        <v>257.10000000000002</v>
      </c>
    </row>
    <row r="43" spans="1:240" s="19" customFormat="1" ht="63">
      <c r="A43" s="28" t="s">
        <v>74</v>
      </c>
      <c r="B43" s="29" t="s">
        <v>73</v>
      </c>
      <c r="C43" s="15">
        <v>11.2</v>
      </c>
      <c r="D43" s="15">
        <v>11.2</v>
      </c>
      <c r="E43" s="15">
        <v>11.2</v>
      </c>
      <c r="G43" s="30"/>
    </row>
    <row r="44" spans="1:240" s="19" customFormat="1" ht="63">
      <c r="A44" s="28" t="s">
        <v>75</v>
      </c>
      <c r="B44" s="29" t="s">
        <v>73</v>
      </c>
      <c r="C44" s="15">
        <v>848.4</v>
      </c>
      <c r="D44" s="15">
        <v>848.4</v>
      </c>
      <c r="E44" s="15">
        <v>848.4</v>
      </c>
    </row>
    <row r="45" spans="1:240" s="19" customFormat="1" ht="63">
      <c r="A45" s="28" t="s">
        <v>76</v>
      </c>
      <c r="B45" s="29" t="s">
        <v>73</v>
      </c>
      <c r="C45" s="15">
        <v>176.2</v>
      </c>
      <c r="D45" s="15">
        <v>176.2</v>
      </c>
      <c r="E45" s="15">
        <v>176.2</v>
      </c>
    </row>
    <row r="46" spans="1:240" s="19" customFormat="1" ht="31.5">
      <c r="A46" s="28" t="s">
        <v>77</v>
      </c>
      <c r="B46" s="31" t="s">
        <v>78</v>
      </c>
      <c r="C46" s="15">
        <v>8176</v>
      </c>
      <c r="D46" s="15">
        <v>8176</v>
      </c>
      <c r="E46" s="15">
        <v>8176</v>
      </c>
    </row>
    <row r="47" spans="1:240" s="19" customFormat="1" ht="94.5">
      <c r="A47" s="28" t="s">
        <v>79</v>
      </c>
      <c r="B47" s="29" t="s">
        <v>80</v>
      </c>
      <c r="C47" s="15">
        <v>12.2</v>
      </c>
      <c r="D47" s="15">
        <v>12.2</v>
      </c>
      <c r="E47" s="15">
        <v>12.2</v>
      </c>
    </row>
    <row r="48" spans="1:240" s="19" customFormat="1" ht="47.25">
      <c r="A48" s="28" t="s">
        <v>81</v>
      </c>
      <c r="B48" s="29" t="s">
        <v>82</v>
      </c>
      <c r="C48" s="15">
        <v>511.8</v>
      </c>
      <c r="D48" s="15">
        <v>511.8</v>
      </c>
      <c r="E48" s="15">
        <v>511.8</v>
      </c>
    </row>
    <row r="49" spans="1:239" s="19" customFormat="1" ht="63">
      <c r="A49" s="28" t="s">
        <v>83</v>
      </c>
      <c r="B49" s="14" t="s">
        <v>84</v>
      </c>
      <c r="C49" s="15">
        <v>8466.7999999999993</v>
      </c>
      <c r="D49" s="15">
        <v>8294</v>
      </c>
      <c r="E49" s="15">
        <v>8161.8</v>
      </c>
    </row>
    <row r="50" spans="1:239" s="19" customFormat="1" ht="15.75">
      <c r="A50" s="7" t="s">
        <v>85</v>
      </c>
      <c r="B50" s="8" t="s">
        <v>86</v>
      </c>
      <c r="C50" s="9">
        <f>SUM(C51:C53)</f>
        <v>1690.8000000000002</v>
      </c>
      <c r="D50" s="9">
        <f>SUM(D51:D53)</f>
        <v>1758.4</v>
      </c>
      <c r="E50" s="9">
        <f>SUM(E51:E53)</f>
        <v>1828.8</v>
      </c>
    </row>
    <row r="51" spans="1:239" customFormat="1" ht="63">
      <c r="A51" s="5" t="s">
        <v>87</v>
      </c>
      <c r="B51" s="14" t="s">
        <v>88</v>
      </c>
      <c r="C51" s="15">
        <v>983.5</v>
      </c>
      <c r="D51" s="15">
        <v>1022.8</v>
      </c>
      <c r="E51" s="15">
        <v>1063.8</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row>
    <row r="52" spans="1:239" customFormat="1" ht="47.25">
      <c r="A52" s="5" t="s">
        <v>89</v>
      </c>
      <c r="B52" s="14" t="s">
        <v>90</v>
      </c>
      <c r="C52" s="15">
        <v>378.9</v>
      </c>
      <c r="D52" s="15">
        <v>394</v>
      </c>
      <c r="E52" s="15">
        <v>409.8</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row>
    <row r="53" spans="1:239" customFormat="1" ht="47.25">
      <c r="A53" s="5" t="s">
        <v>91</v>
      </c>
      <c r="B53" s="14" t="s">
        <v>92</v>
      </c>
      <c r="C53" s="15">
        <v>328.4</v>
      </c>
      <c r="D53" s="15">
        <v>341.6</v>
      </c>
      <c r="E53" s="15">
        <v>355.2</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row>
    <row r="54" spans="1:239" customFormat="1" ht="15.75">
      <c r="A54" s="7" t="s">
        <v>93</v>
      </c>
      <c r="B54" s="8" t="s">
        <v>94</v>
      </c>
      <c r="C54" s="9">
        <f>C55+C58</f>
        <v>8846.7000000000007</v>
      </c>
      <c r="D54" s="9">
        <f>D55+D58</f>
        <v>8876.5</v>
      </c>
      <c r="E54" s="9">
        <f>E55+E58</f>
        <v>8892.4</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row>
    <row r="55" spans="1:239" customFormat="1" ht="31.5">
      <c r="A55" s="5" t="s">
        <v>95</v>
      </c>
      <c r="B55" s="14" t="s">
        <v>96</v>
      </c>
      <c r="C55" s="9">
        <f>SUM(C56:C57)</f>
        <v>6730</v>
      </c>
      <c r="D55" s="9">
        <f>SUM(D56:D57)</f>
        <v>6745.8</v>
      </c>
      <c r="E55" s="9">
        <f>SUM(E56:E57)</f>
        <v>6758.7</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row>
    <row r="56" spans="1:239" customFormat="1" ht="63">
      <c r="A56" s="5" t="s">
        <v>97</v>
      </c>
      <c r="B56" s="14" t="s">
        <v>98</v>
      </c>
      <c r="C56" s="15">
        <v>5571.3</v>
      </c>
      <c r="D56" s="15">
        <v>5587.1</v>
      </c>
      <c r="E56" s="15">
        <v>5600</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row>
    <row r="57" spans="1:239" customFormat="1" ht="31.5">
      <c r="A57" s="5" t="s">
        <v>99</v>
      </c>
      <c r="B57" s="14" t="s">
        <v>96</v>
      </c>
      <c r="C57" s="15">
        <v>1158.7</v>
      </c>
      <c r="D57" s="15">
        <v>1158.7</v>
      </c>
      <c r="E57" s="15">
        <v>1158.7</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row>
    <row r="58" spans="1:239" customFormat="1" ht="15.75">
      <c r="A58" s="7" t="s">
        <v>100</v>
      </c>
      <c r="B58" s="8" t="s">
        <v>101</v>
      </c>
      <c r="C58" s="9">
        <f>C59+C64</f>
        <v>2116.6999999999998</v>
      </c>
      <c r="D58" s="9">
        <f>D59+D64</f>
        <v>2130.6999999999998</v>
      </c>
      <c r="E58" s="9">
        <f>E59+E64</f>
        <v>2133.6999999999998</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row>
    <row r="59" spans="1:239" ht="31.5">
      <c r="A59" s="5" t="s">
        <v>102</v>
      </c>
      <c r="B59" s="14" t="s">
        <v>103</v>
      </c>
      <c r="C59" s="15">
        <f>SUM(C60:C63)</f>
        <v>1315.2</v>
      </c>
      <c r="D59" s="15">
        <f>SUM(D60:D63)</f>
        <v>1329.2</v>
      </c>
      <c r="E59" s="15">
        <f>SUM(E60:E63)</f>
        <v>1332.2</v>
      </c>
    </row>
    <row r="60" spans="1:239" ht="31.5">
      <c r="A60" s="5" t="s">
        <v>104</v>
      </c>
      <c r="B60" s="14" t="s">
        <v>103</v>
      </c>
      <c r="C60" s="15">
        <v>316.2</v>
      </c>
      <c r="D60" s="15">
        <v>327</v>
      </c>
      <c r="E60" s="15">
        <v>322.2</v>
      </c>
    </row>
    <row r="61" spans="1:239" ht="31.5">
      <c r="A61" s="5" t="s">
        <v>105</v>
      </c>
      <c r="B61" s="14" t="s">
        <v>103</v>
      </c>
      <c r="C61" s="15">
        <v>25.4</v>
      </c>
      <c r="D61" s="15">
        <v>15</v>
      </c>
      <c r="E61" s="15">
        <v>15</v>
      </c>
    </row>
    <row r="62" spans="1:239" ht="31.5">
      <c r="A62" s="5" t="s">
        <v>106</v>
      </c>
      <c r="B62" s="14" t="s">
        <v>103</v>
      </c>
      <c r="C62" s="15">
        <v>841.6</v>
      </c>
      <c r="D62" s="15">
        <v>855.2</v>
      </c>
      <c r="E62" s="15">
        <v>863</v>
      </c>
    </row>
    <row r="63" spans="1:239" ht="31.5">
      <c r="A63" s="5" t="s">
        <v>107</v>
      </c>
      <c r="B63" s="14" t="s">
        <v>103</v>
      </c>
      <c r="C63" s="15">
        <v>132</v>
      </c>
      <c r="D63" s="15">
        <v>132</v>
      </c>
      <c r="E63" s="15">
        <v>132</v>
      </c>
    </row>
    <row r="64" spans="1:239" ht="15.75">
      <c r="A64" s="5" t="s">
        <v>108</v>
      </c>
      <c r="B64" s="14" t="s">
        <v>109</v>
      </c>
      <c r="C64" s="15">
        <f>SUM(C65:C66)</f>
        <v>801.5</v>
      </c>
      <c r="D64" s="15">
        <f>SUM(D65:D66)</f>
        <v>801.5</v>
      </c>
      <c r="E64" s="15">
        <f>SUM(E65:E66)</f>
        <v>801.5</v>
      </c>
    </row>
    <row r="65" spans="1:7" ht="15.75">
      <c r="A65" s="5" t="s">
        <v>110</v>
      </c>
      <c r="B65" s="14" t="s">
        <v>109</v>
      </c>
      <c r="C65" s="15">
        <v>503.6</v>
      </c>
      <c r="D65" s="15">
        <v>503.6</v>
      </c>
      <c r="E65" s="15">
        <v>503.6</v>
      </c>
    </row>
    <row r="66" spans="1:7" ht="15.75">
      <c r="A66" s="5" t="s">
        <v>111</v>
      </c>
      <c r="B66" s="14" t="s">
        <v>109</v>
      </c>
      <c r="C66" s="15">
        <v>297.89999999999998</v>
      </c>
      <c r="D66" s="15">
        <v>297.89999999999998</v>
      </c>
      <c r="E66" s="15">
        <v>297.89999999999998</v>
      </c>
    </row>
    <row r="67" spans="1:7" ht="15.75">
      <c r="A67" s="7" t="s">
        <v>112</v>
      </c>
      <c r="B67" s="8" t="s">
        <v>113</v>
      </c>
      <c r="C67" s="9">
        <f>SUM(C68:C75)</f>
        <v>28022.3</v>
      </c>
      <c r="D67" s="9">
        <f>SUM(D68:D75)</f>
        <v>21468.3</v>
      </c>
      <c r="E67" s="9">
        <f>SUM(E68:E75)</f>
        <v>20779</v>
      </c>
    </row>
    <row r="68" spans="1:7" ht="63">
      <c r="A68" s="17" t="s">
        <v>114</v>
      </c>
      <c r="B68" s="14" t="s">
        <v>115</v>
      </c>
      <c r="C68" s="15">
        <v>10.8</v>
      </c>
      <c r="D68" s="15">
        <v>10.8</v>
      </c>
      <c r="E68" s="15">
        <v>10.8</v>
      </c>
      <c r="F68" s="27"/>
    </row>
    <row r="69" spans="1:7" ht="63">
      <c r="A69" s="17" t="s">
        <v>116</v>
      </c>
      <c r="B69" s="14" t="s">
        <v>115</v>
      </c>
      <c r="C69" s="15">
        <v>4.4000000000000004</v>
      </c>
      <c r="D69" s="15">
        <v>4.4000000000000004</v>
      </c>
      <c r="E69" s="15">
        <v>4.4000000000000004</v>
      </c>
      <c r="F69" s="27"/>
    </row>
    <row r="70" spans="1:7" ht="78.75">
      <c r="A70" s="5" t="s">
        <v>117</v>
      </c>
      <c r="B70" s="14" t="s">
        <v>118</v>
      </c>
      <c r="C70" s="15">
        <v>5992</v>
      </c>
      <c r="D70" s="15">
        <v>4438</v>
      </c>
      <c r="E70" s="15">
        <v>3748.7</v>
      </c>
    </row>
    <row r="71" spans="1:7" ht="78.75">
      <c r="A71" s="5" t="s">
        <v>119</v>
      </c>
      <c r="B71" s="14" t="s">
        <v>120</v>
      </c>
      <c r="C71" s="15">
        <v>215.1</v>
      </c>
      <c r="D71" s="15">
        <v>215.1</v>
      </c>
      <c r="E71" s="15">
        <v>215.1</v>
      </c>
    </row>
    <row r="72" spans="1:7" ht="31.5">
      <c r="A72" s="28" t="s">
        <v>121</v>
      </c>
      <c r="B72" s="14" t="s">
        <v>122</v>
      </c>
      <c r="C72" s="15">
        <v>12780</v>
      </c>
      <c r="D72" s="15">
        <v>12780</v>
      </c>
      <c r="E72" s="15">
        <v>12780</v>
      </c>
    </row>
    <row r="73" spans="1:7" ht="47.25">
      <c r="A73" s="28" t="s">
        <v>123</v>
      </c>
      <c r="B73" s="32" t="s">
        <v>124</v>
      </c>
      <c r="C73" s="15">
        <v>800</v>
      </c>
      <c r="D73" s="15">
        <v>800</v>
      </c>
      <c r="E73" s="15">
        <v>800</v>
      </c>
    </row>
    <row r="74" spans="1:7" ht="63">
      <c r="A74" s="28" t="s">
        <v>125</v>
      </c>
      <c r="B74" s="31" t="s">
        <v>126</v>
      </c>
      <c r="C74" s="15">
        <v>3220</v>
      </c>
      <c r="D74" s="15">
        <v>3220</v>
      </c>
      <c r="E74" s="15">
        <v>3220</v>
      </c>
    </row>
    <row r="75" spans="1:7" ht="31.5">
      <c r="A75" s="28" t="s">
        <v>127</v>
      </c>
      <c r="B75" s="31" t="s">
        <v>128</v>
      </c>
      <c r="C75" s="15">
        <v>5000</v>
      </c>
      <c r="D75" s="15">
        <v>0</v>
      </c>
      <c r="E75" s="15">
        <v>0</v>
      </c>
    </row>
    <row r="76" spans="1:7" ht="15.75">
      <c r="A76" s="7" t="s">
        <v>129</v>
      </c>
      <c r="B76" s="8" t="s">
        <v>130</v>
      </c>
      <c r="C76" s="33">
        <f>SUM(C77:C104)</f>
        <v>6385.5</v>
      </c>
      <c r="D76" s="33">
        <f>SUM(D77:D104)</f>
        <v>6416.7</v>
      </c>
      <c r="E76" s="33">
        <f>SUM(E77:E104)</f>
        <v>6448.4</v>
      </c>
    </row>
    <row r="77" spans="1:7" ht="63">
      <c r="A77" s="17" t="s">
        <v>131</v>
      </c>
      <c r="B77" s="14" t="s">
        <v>132</v>
      </c>
      <c r="C77" s="16">
        <v>24.5</v>
      </c>
      <c r="D77" s="16">
        <v>24.5</v>
      </c>
      <c r="E77" s="16">
        <v>24.5</v>
      </c>
    </row>
    <row r="78" spans="1:7" ht="63">
      <c r="A78" s="17" t="s">
        <v>133</v>
      </c>
      <c r="B78" s="14" t="s">
        <v>132</v>
      </c>
      <c r="C78" s="16">
        <v>46.5</v>
      </c>
      <c r="D78" s="16">
        <v>46.5</v>
      </c>
      <c r="E78" s="16">
        <v>46.5</v>
      </c>
      <c r="G78" s="34"/>
    </row>
    <row r="79" spans="1:7" ht="94.5">
      <c r="A79" s="17" t="s">
        <v>134</v>
      </c>
      <c r="B79" s="31" t="s">
        <v>135</v>
      </c>
      <c r="C79" s="16">
        <v>17.8</v>
      </c>
      <c r="D79" s="16">
        <v>17.8</v>
      </c>
      <c r="E79" s="16">
        <v>17.8</v>
      </c>
    </row>
    <row r="80" spans="1:7" ht="94.5">
      <c r="A80" s="17" t="s">
        <v>136</v>
      </c>
      <c r="B80" s="31" t="s">
        <v>135</v>
      </c>
      <c r="C80" s="16">
        <v>186.2</v>
      </c>
      <c r="D80" s="16">
        <v>186.2</v>
      </c>
      <c r="E80" s="16">
        <v>186.2</v>
      </c>
    </row>
    <row r="81" spans="1:242" ht="63">
      <c r="A81" s="35" t="s">
        <v>137</v>
      </c>
      <c r="B81" s="36" t="s">
        <v>138</v>
      </c>
      <c r="C81" s="16">
        <v>9.5</v>
      </c>
      <c r="D81" s="16">
        <v>9.5</v>
      </c>
      <c r="E81" s="16">
        <v>9.5</v>
      </c>
    </row>
    <row r="82" spans="1:242" ht="63">
      <c r="A82" s="35" t="s">
        <v>139</v>
      </c>
      <c r="B82" s="36" t="s">
        <v>138</v>
      </c>
      <c r="C82" s="16">
        <v>30.4</v>
      </c>
      <c r="D82" s="16">
        <v>30.4</v>
      </c>
      <c r="E82" s="16">
        <v>30.4</v>
      </c>
    </row>
    <row r="83" spans="1:242" ht="63">
      <c r="A83" s="28" t="s">
        <v>140</v>
      </c>
      <c r="B83" s="14" t="s">
        <v>141</v>
      </c>
      <c r="C83" s="16">
        <v>0</v>
      </c>
      <c r="D83" s="16">
        <v>0</v>
      </c>
      <c r="E83" s="16">
        <v>0</v>
      </c>
    </row>
    <row r="84" spans="1:242" ht="78.75">
      <c r="A84" s="35" t="s">
        <v>142</v>
      </c>
      <c r="B84" s="36" t="s">
        <v>143</v>
      </c>
      <c r="C84" s="16">
        <v>9.4</v>
      </c>
      <c r="D84" s="16">
        <v>9.4</v>
      </c>
      <c r="E84" s="16">
        <v>9.4</v>
      </c>
    </row>
    <row r="85" spans="1:242" ht="78.75">
      <c r="A85" s="35" t="s">
        <v>144</v>
      </c>
      <c r="B85" s="36" t="s">
        <v>145</v>
      </c>
      <c r="C85" s="16">
        <v>6.9</v>
      </c>
      <c r="D85" s="16">
        <v>6.9</v>
      </c>
      <c r="E85" s="16">
        <v>6.9</v>
      </c>
    </row>
    <row r="86" spans="1:242" ht="63">
      <c r="A86" s="35" t="s">
        <v>146</v>
      </c>
      <c r="B86" s="36" t="s">
        <v>147</v>
      </c>
      <c r="C86" s="16">
        <v>0.2</v>
      </c>
      <c r="D86" s="16">
        <v>0.2</v>
      </c>
      <c r="E86" s="16">
        <v>0.2</v>
      </c>
    </row>
    <row r="87" spans="1:242" ht="63">
      <c r="A87" s="35" t="s">
        <v>148</v>
      </c>
      <c r="B87" s="36" t="s">
        <v>149</v>
      </c>
      <c r="C87" s="16">
        <v>171.9</v>
      </c>
      <c r="D87" s="16">
        <v>171.9</v>
      </c>
      <c r="E87" s="16">
        <v>171.9</v>
      </c>
    </row>
    <row r="88" spans="1:242" s="24" customFormat="1" ht="78.75">
      <c r="A88" s="37" t="s">
        <v>150</v>
      </c>
      <c r="B88" s="36" t="s">
        <v>151</v>
      </c>
      <c r="C88" s="16">
        <v>474</v>
      </c>
      <c r="D88" s="16">
        <v>474</v>
      </c>
      <c r="E88" s="16">
        <v>474</v>
      </c>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row>
    <row r="89" spans="1:242" s="19" customFormat="1" ht="94.5">
      <c r="A89" s="37" t="s">
        <v>152</v>
      </c>
      <c r="B89" s="36" t="s">
        <v>153</v>
      </c>
      <c r="C89" s="16">
        <v>174.8</v>
      </c>
      <c r="D89" s="16">
        <v>174.8</v>
      </c>
      <c r="E89" s="16">
        <v>174.8</v>
      </c>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row>
    <row r="90" spans="1:242" s="19" customFormat="1" ht="78.75">
      <c r="A90" s="37" t="s">
        <v>154</v>
      </c>
      <c r="B90" s="36" t="s">
        <v>155</v>
      </c>
      <c r="C90" s="16">
        <v>13.6</v>
      </c>
      <c r="D90" s="16">
        <v>13.6</v>
      </c>
      <c r="E90" s="16">
        <v>13.6</v>
      </c>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row>
    <row r="91" spans="1:242" s="19" customFormat="1" ht="63">
      <c r="A91" s="37" t="s">
        <v>156</v>
      </c>
      <c r="B91" s="36" t="s">
        <v>157</v>
      </c>
      <c r="C91" s="16">
        <v>0.2</v>
      </c>
      <c r="D91" s="16">
        <v>0.2</v>
      </c>
      <c r="E91" s="16">
        <v>0.2</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row>
    <row r="92" spans="1:242" s="19" customFormat="1" ht="63">
      <c r="A92" s="28" t="s">
        <v>158</v>
      </c>
      <c r="B92" s="36" t="s">
        <v>157</v>
      </c>
      <c r="C92" s="16">
        <v>530.29999999999995</v>
      </c>
      <c r="D92" s="16">
        <v>530.29999999999995</v>
      </c>
      <c r="E92" s="16">
        <v>530.29999999999995</v>
      </c>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row>
    <row r="93" spans="1:242" s="19" customFormat="1" ht="63">
      <c r="A93" s="28" t="s">
        <v>159</v>
      </c>
      <c r="B93" s="36" t="s">
        <v>157</v>
      </c>
      <c r="C93" s="16">
        <v>2</v>
      </c>
      <c r="D93" s="16">
        <v>2</v>
      </c>
      <c r="E93" s="16">
        <v>2</v>
      </c>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row>
    <row r="94" spans="1:242" ht="78.75">
      <c r="A94" s="28" t="s">
        <v>160</v>
      </c>
      <c r="B94" s="14" t="s">
        <v>161</v>
      </c>
      <c r="C94" s="16">
        <v>73</v>
      </c>
      <c r="D94" s="16">
        <v>73</v>
      </c>
      <c r="E94" s="16">
        <v>73</v>
      </c>
    </row>
    <row r="95" spans="1:242" ht="78.75">
      <c r="A95" s="28" t="s">
        <v>162</v>
      </c>
      <c r="B95" s="14" t="s">
        <v>161</v>
      </c>
      <c r="C95" s="16">
        <v>606.9</v>
      </c>
      <c r="D95" s="16">
        <v>606.9</v>
      </c>
      <c r="E95" s="16">
        <v>606.9</v>
      </c>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row>
    <row r="96" spans="1:242" s="19" customFormat="1" ht="47.25">
      <c r="A96" s="37" t="s">
        <v>163</v>
      </c>
      <c r="B96" s="36" t="s">
        <v>164</v>
      </c>
      <c r="C96" s="16">
        <v>117.1</v>
      </c>
      <c r="D96" s="16">
        <v>117.1</v>
      </c>
      <c r="E96" s="16">
        <v>117.1</v>
      </c>
    </row>
    <row r="97" spans="1:242" s="38" customFormat="1" ht="63">
      <c r="A97" s="28" t="s">
        <v>165</v>
      </c>
      <c r="B97" s="14" t="s">
        <v>166</v>
      </c>
      <c r="C97" s="16">
        <v>2827.4</v>
      </c>
      <c r="D97" s="16">
        <v>2827.4</v>
      </c>
      <c r="E97" s="16">
        <v>2827.4</v>
      </c>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row>
    <row r="98" spans="1:242" s="38" customFormat="1" ht="126">
      <c r="A98" s="37" t="s">
        <v>167</v>
      </c>
      <c r="B98" s="36" t="s">
        <v>168</v>
      </c>
      <c r="C98" s="16">
        <v>84.4</v>
      </c>
      <c r="D98" s="16">
        <v>84.4</v>
      </c>
      <c r="E98" s="16">
        <v>84.4</v>
      </c>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row>
    <row r="99" spans="1:242" s="38" customFormat="1" ht="63">
      <c r="A99" s="28" t="s">
        <v>169</v>
      </c>
      <c r="B99" s="14" t="s">
        <v>170</v>
      </c>
      <c r="C99" s="16">
        <v>30</v>
      </c>
      <c r="D99" s="16">
        <v>30</v>
      </c>
      <c r="E99" s="16">
        <v>30</v>
      </c>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row>
    <row r="100" spans="1:242" s="38" customFormat="1" ht="63">
      <c r="A100" s="28" t="s">
        <v>171</v>
      </c>
      <c r="B100" s="14" t="s">
        <v>170</v>
      </c>
      <c r="C100" s="16">
        <v>200</v>
      </c>
      <c r="D100" s="16">
        <v>200</v>
      </c>
      <c r="E100" s="16">
        <v>200</v>
      </c>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row>
    <row r="101" spans="1:242" s="38" customFormat="1" ht="63">
      <c r="A101" s="28" t="s">
        <v>172</v>
      </c>
      <c r="B101" s="14" t="s">
        <v>170</v>
      </c>
      <c r="C101" s="16">
        <v>100</v>
      </c>
      <c r="D101" s="16">
        <v>100</v>
      </c>
      <c r="E101" s="16">
        <v>100</v>
      </c>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row>
    <row r="102" spans="1:242" s="41" customFormat="1" ht="63">
      <c r="A102" s="28" t="s">
        <v>173</v>
      </c>
      <c r="B102" s="14" t="s">
        <v>174</v>
      </c>
      <c r="C102" s="16">
        <v>136</v>
      </c>
      <c r="D102" s="16">
        <v>136</v>
      </c>
      <c r="E102" s="16">
        <v>136</v>
      </c>
      <c r="F102" s="39"/>
      <c r="G102" s="39"/>
      <c r="H102" s="39"/>
      <c r="I102" s="40"/>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row>
    <row r="103" spans="1:242" s="41" customFormat="1" ht="94.5">
      <c r="A103" s="28" t="s">
        <v>175</v>
      </c>
      <c r="B103" s="14" t="s">
        <v>176</v>
      </c>
      <c r="C103" s="16">
        <v>410</v>
      </c>
      <c r="D103" s="16">
        <v>410</v>
      </c>
      <c r="E103" s="16">
        <v>410</v>
      </c>
      <c r="F103" s="39"/>
      <c r="G103" s="39"/>
      <c r="H103" s="39"/>
      <c r="I103" s="40"/>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row>
    <row r="104" spans="1:242" s="38" customFormat="1" ht="94.5">
      <c r="A104" s="28" t="s">
        <v>177</v>
      </c>
      <c r="B104" s="14" t="s">
        <v>176</v>
      </c>
      <c r="C104" s="16">
        <v>102.5</v>
      </c>
      <c r="D104" s="16">
        <v>133.69999999999999</v>
      </c>
      <c r="E104" s="16">
        <v>165.4</v>
      </c>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row>
    <row r="105" spans="1:242" s="38" customFormat="1" ht="15.75">
      <c r="A105" s="7" t="s">
        <v>178</v>
      </c>
      <c r="B105" s="8" t="s">
        <v>179</v>
      </c>
      <c r="C105" s="9">
        <f>C106</f>
        <v>306.60000000000002</v>
      </c>
      <c r="D105" s="9">
        <f>D106</f>
        <v>312.39999999999998</v>
      </c>
      <c r="E105" s="9">
        <f>E106</f>
        <v>311.89999999999998</v>
      </c>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row>
    <row r="106" spans="1:242" s="38" customFormat="1" ht="15.75">
      <c r="A106" s="5" t="s">
        <v>180</v>
      </c>
      <c r="B106" s="14" t="s">
        <v>181</v>
      </c>
      <c r="C106" s="15">
        <v>306.60000000000002</v>
      </c>
      <c r="D106" s="15">
        <v>312.39999999999998</v>
      </c>
      <c r="E106" s="15">
        <v>311.89999999999998</v>
      </c>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row>
    <row r="107" spans="1:242" s="38" customFormat="1" ht="15.75">
      <c r="A107" s="62" t="s">
        <v>182</v>
      </c>
      <c r="B107" s="63"/>
      <c r="C107" s="9">
        <f>C105+C76+C67+C54+C50+C39</f>
        <v>123475.9</v>
      </c>
      <c r="D107" s="9">
        <f>D105+D76+D67+D54+D50+D39</f>
        <v>116883.49999999997</v>
      </c>
      <c r="E107" s="9">
        <f>E105+E76+E67+E54+E50+E39</f>
        <v>116179.49999999999</v>
      </c>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row>
    <row r="108" spans="1:242" s="38" customFormat="1" ht="15.75">
      <c r="A108" s="7" t="s">
        <v>183</v>
      </c>
      <c r="B108" s="42" t="s">
        <v>184</v>
      </c>
      <c r="C108" s="9">
        <f>C107+C38</f>
        <v>2315598.6</v>
      </c>
      <c r="D108" s="9">
        <f>D107+D38</f>
        <v>2473788.2000000002</v>
      </c>
      <c r="E108" s="9">
        <f>E107+E38</f>
        <v>2619505.3000000003</v>
      </c>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row>
    <row r="109" spans="1:242" s="38" customFormat="1" ht="31.5">
      <c r="A109" s="7" t="s">
        <v>185</v>
      </c>
      <c r="B109" s="42" t="s">
        <v>186</v>
      </c>
      <c r="C109" s="9">
        <f>C110+C114+C164+C207</f>
        <v>4121328.1999999997</v>
      </c>
      <c r="D109" s="9">
        <f>D110+D114+D164+D207</f>
        <v>3720330.9999999995</v>
      </c>
      <c r="E109" s="9">
        <f>E110+E114+E164+E207</f>
        <v>3669752.4</v>
      </c>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row>
    <row r="110" spans="1:242" s="38" customFormat="1" ht="15.75">
      <c r="A110" s="7" t="s">
        <v>187</v>
      </c>
      <c r="B110" s="8" t="s">
        <v>188</v>
      </c>
      <c r="C110" s="9">
        <f>SUM(C111:C113)</f>
        <v>343203.9</v>
      </c>
      <c r="D110" s="9">
        <f>SUM(D111:D112)</f>
        <v>176472.7</v>
      </c>
      <c r="E110" s="9">
        <f>SUM(E111:E112)</f>
        <v>158427.70000000001</v>
      </c>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row>
    <row r="111" spans="1:242" s="38" customFormat="1" ht="31.5">
      <c r="A111" s="5" t="s">
        <v>189</v>
      </c>
      <c r="B111" s="14" t="s">
        <v>190</v>
      </c>
      <c r="C111" s="15">
        <v>237227</v>
      </c>
      <c r="D111" s="15">
        <v>75911</v>
      </c>
      <c r="E111" s="15">
        <v>57866</v>
      </c>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row>
    <row r="112" spans="1:242" s="38" customFormat="1" ht="47.25">
      <c r="A112" s="5" t="s">
        <v>191</v>
      </c>
      <c r="B112" s="14" t="s">
        <v>192</v>
      </c>
      <c r="C112" s="15">
        <v>100561.7</v>
      </c>
      <c r="D112" s="15">
        <v>100561.7</v>
      </c>
      <c r="E112" s="15">
        <v>100561.7</v>
      </c>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row>
    <row r="113" spans="1:240" s="38" customFormat="1" ht="47.25">
      <c r="A113" s="37" t="s">
        <v>193</v>
      </c>
      <c r="B113" s="43" t="s">
        <v>194</v>
      </c>
      <c r="C113" s="15">
        <v>5415.2</v>
      </c>
      <c r="D113" s="15">
        <v>0</v>
      </c>
      <c r="E113" s="15">
        <v>0</v>
      </c>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row>
    <row r="114" spans="1:240" ht="31.5">
      <c r="A114" s="7" t="s">
        <v>195</v>
      </c>
      <c r="B114" s="8" t="s">
        <v>196</v>
      </c>
      <c r="C114" s="9">
        <f>SUM(C115:C163)</f>
        <v>905470.10000000009</v>
      </c>
      <c r="D114" s="9">
        <f>SUM(D115:D163)</f>
        <v>642893.19999999995</v>
      </c>
      <c r="E114" s="9">
        <f>SUM(E115:E163)</f>
        <v>565199.9</v>
      </c>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row>
    <row r="115" spans="1:240" ht="78.75">
      <c r="A115" s="5" t="s">
        <v>197</v>
      </c>
      <c r="B115" s="14" t="s">
        <v>198</v>
      </c>
      <c r="C115" s="15">
        <v>92353.3</v>
      </c>
      <c r="D115" s="16">
        <v>87353.2</v>
      </c>
      <c r="E115" s="16">
        <v>87402.1</v>
      </c>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row>
    <row r="116" spans="1:240" ht="63">
      <c r="A116" s="5" t="s">
        <v>199</v>
      </c>
      <c r="B116" s="14" t="s">
        <v>200</v>
      </c>
      <c r="C116" s="15">
        <v>42555.8</v>
      </c>
      <c r="D116" s="16">
        <v>0</v>
      </c>
      <c r="E116" s="16">
        <v>0</v>
      </c>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row>
    <row r="117" spans="1:240" s="38" customFormat="1" ht="31.5">
      <c r="A117" s="5" t="s">
        <v>201</v>
      </c>
      <c r="B117" s="14" t="s">
        <v>202</v>
      </c>
      <c r="C117" s="15">
        <v>0</v>
      </c>
      <c r="D117" s="16">
        <v>21120.400000000001</v>
      </c>
      <c r="E117" s="16">
        <v>0</v>
      </c>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row>
    <row r="118" spans="1:240" s="38" customFormat="1" ht="63">
      <c r="A118" s="5" t="s">
        <v>203</v>
      </c>
      <c r="B118" s="14" t="s">
        <v>204</v>
      </c>
      <c r="C118" s="15">
        <v>0</v>
      </c>
      <c r="D118" s="16">
        <v>17819.7</v>
      </c>
      <c r="E118" s="16">
        <v>0</v>
      </c>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row>
    <row r="119" spans="1:240" s="38" customFormat="1" ht="47.25">
      <c r="A119" s="5" t="s">
        <v>205</v>
      </c>
      <c r="B119" s="14" t="s">
        <v>206</v>
      </c>
      <c r="C119" s="15">
        <v>108141.1</v>
      </c>
      <c r="D119" s="16">
        <v>108141.1</v>
      </c>
      <c r="E119" s="16">
        <v>102950.9</v>
      </c>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row>
    <row r="120" spans="1:240" ht="47.25">
      <c r="A120" s="5" t="s">
        <v>207</v>
      </c>
      <c r="B120" s="12" t="s">
        <v>208</v>
      </c>
      <c r="C120" s="15">
        <v>786.9</v>
      </c>
      <c r="D120" s="16">
        <v>1046.8</v>
      </c>
      <c r="E120" s="16">
        <v>0</v>
      </c>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row>
    <row r="121" spans="1:240" s="38" customFormat="1" ht="31.5">
      <c r="A121" s="5" t="s">
        <v>209</v>
      </c>
      <c r="B121" s="12" t="s">
        <v>210</v>
      </c>
      <c r="C121" s="15">
        <v>1921.9</v>
      </c>
      <c r="D121" s="16">
        <v>0</v>
      </c>
      <c r="E121" s="16">
        <v>0</v>
      </c>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c r="GR121" s="19"/>
      <c r="GS121" s="19"/>
      <c r="GT121" s="19"/>
      <c r="GU121" s="19"/>
      <c r="GV121" s="19"/>
      <c r="GW121" s="19"/>
      <c r="GX121" s="19"/>
      <c r="GY121" s="19"/>
      <c r="GZ121" s="19"/>
      <c r="HA121" s="19"/>
      <c r="HB121" s="19"/>
      <c r="HC121" s="19"/>
      <c r="HD121" s="19"/>
      <c r="HE121" s="19"/>
      <c r="HF121" s="19"/>
      <c r="HG121" s="19"/>
      <c r="HH121" s="19"/>
      <c r="HI121" s="19"/>
      <c r="HJ121" s="19"/>
      <c r="HK121" s="19"/>
      <c r="HL121" s="19"/>
      <c r="HM121" s="19"/>
      <c r="HN121" s="19"/>
      <c r="HO121" s="19"/>
      <c r="HP121" s="19"/>
      <c r="HQ121" s="19"/>
      <c r="HR121" s="19"/>
      <c r="HS121" s="19"/>
      <c r="HT121" s="19"/>
      <c r="HU121" s="19"/>
      <c r="HV121" s="19"/>
      <c r="HW121" s="19"/>
      <c r="HX121" s="19"/>
      <c r="HY121" s="19"/>
      <c r="HZ121" s="19"/>
      <c r="IA121" s="19"/>
      <c r="IB121" s="19"/>
      <c r="IC121" s="19"/>
      <c r="ID121" s="19"/>
      <c r="IE121" s="19"/>
      <c r="IF121" s="19"/>
    </row>
    <row r="122" spans="1:240" s="38" customFormat="1" ht="47.25">
      <c r="A122" s="44" t="s">
        <v>211</v>
      </c>
      <c r="B122" s="14" t="s">
        <v>212</v>
      </c>
      <c r="C122" s="15">
        <v>808.3</v>
      </c>
      <c r="D122" s="16">
        <v>808.3</v>
      </c>
      <c r="E122" s="16">
        <v>809.3</v>
      </c>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row>
    <row r="123" spans="1:240" s="38" customFormat="1" ht="47.25">
      <c r="A123" s="44" t="s">
        <v>211</v>
      </c>
      <c r="B123" s="45" t="s">
        <v>213</v>
      </c>
      <c r="C123" s="15">
        <v>0</v>
      </c>
      <c r="D123" s="16">
        <v>0</v>
      </c>
      <c r="E123" s="16">
        <v>3777</v>
      </c>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row>
    <row r="124" spans="1:240" s="38" customFormat="1" ht="31.5">
      <c r="A124" s="44" t="s">
        <v>211</v>
      </c>
      <c r="B124" s="46" t="s">
        <v>214</v>
      </c>
      <c r="C124" s="15">
        <v>63.3</v>
      </c>
      <c r="D124" s="16">
        <v>0</v>
      </c>
      <c r="E124" s="16">
        <v>0</v>
      </c>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c r="GV124" s="19"/>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row>
    <row r="125" spans="1:240" s="38" customFormat="1" ht="31.5">
      <c r="A125" s="47" t="s">
        <v>215</v>
      </c>
      <c r="B125" s="31" t="s">
        <v>216</v>
      </c>
      <c r="C125" s="15">
        <v>58937.8</v>
      </c>
      <c r="D125" s="16">
        <v>65150.1</v>
      </c>
      <c r="E125" s="16">
        <v>0</v>
      </c>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row>
    <row r="126" spans="1:240" s="38" customFormat="1" ht="31.5">
      <c r="A126" s="47" t="s">
        <v>217</v>
      </c>
      <c r="B126" s="31" t="s">
        <v>218</v>
      </c>
      <c r="C126" s="15">
        <v>133053.29999999999</v>
      </c>
      <c r="D126" s="16">
        <v>0</v>
      </c>
      <c r="E126" s="16">
        <v>0</v>
      </c>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row>
    <row r="127" spans="1:240" s="38" customFormat="1" ht="47.25">
      <c r="A127" s="5" t="s">
        <v>219</v>
      </c>
      <c r="B127" s="12" t="s">
        <v>220</v>
      </c>
      <c r="C127" s="15">
        <v>0</v>
      </c>
      <c r="D127" s="16">
        <v>23151.8</v>
      </c>
      <c r="E127" s="16">
        <v>23151.8</v>
      </c>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row>
    <row r="128" spans="1:240" s="38" customFormat="1" ht="47.25">
      <c r="A128" s="5" t="s">
        <v>219</v>
      </c>
      <c r="B128" s="12" t="s">
        <v>221</v>
      </c>
      <c r="C128" s="15">
        <v>0</v>
      </c>
      <c r="D128" s="16">
        <v>0</v>
      </c>
      <c r="E128" s="16">
        <v>0</v>
      </c>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row>
    <row r="129" spans="1:240" s="38" customFormat="1" ht="31.5">
      <c r="A129" s="47" t="s">
        <v>222</v>
      </c>
      <c r="B129" s="14" t="s">
        <v>223</v>
      </c>
      <c r="C129" s="15">
        <v>135038.29999999999</v>
      </c>
      <c r="D129" s="16">
        <v>0</v>
      </c>
      <c r="E129" s="16">
        <v>0</v>
      </c>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row>
    <row r="130" spans="1:240" s="38" customFormat="1" ht="47.25">
      <c r="A130" s="47" t="s">
        <v>222</v>
      </c>
      <c r="B130" s="14" t="s">
        <v>224</v>
      </c>
      <c r="C130" s="15">
        <v>12689.8</v>
      </c>
      <c r="D130" s="16">
        <v>0</v>
      </c>
      <c r="E130" s="16">
        <v>0</v>
      </c>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c r="DX130" s="19"/>
      <c r="DY130" s="19"/>
      <c r="DZ130" s="19"/>
      <c r="EA130" s="19"/>
      <c r="EB130" s="19"/>
      <c r="EC130" s="19"/>
      <c r="ED130" s="19"/>
      <c r="EE130" s="19"/>
      <c r="EF130" s="19"/>
      <c r="EG130" s="19"/>
      <c r="EH130" s="19"/>
      <c r="EI130" s="19"/>
      <c r="EJ130" s="19"/>
      <c r="EK130" s="19"/>
      <c r="EL130" s="19"/>
      <c r="EM130" s="19"/>
      <c r="EN130" s="19"/>
      <c r="EO130" s="19"/>
      <c r="EP130" s="19"/>
      <c r="EQ130" s="19"/>
      <c r="ER130" s="19"/>
      <c r="ES130" s="19"/>
      <c r="ET130" s="19"/>
      <c r="EU130" s="19"/>
      <c r="EV130" s="19"/>
      <c r="EW130" s="19"/>
      <c r="EX130" s="19"/>
      <c r="EY130" s="19"/>
      <c r="EZ130" s="19"/>
      <c r="FA130" s="19"/>
      <c r="FB130" s="19"/>
      <c r="FC130" s="19"/>
      <c r="FD130" s="19"/>
      <c r="FE130" s="19"/>
      <c r="FF130" s="19"/>
      <c r="FG130" s="19"/>
      <c r="FH130" s="19"/>
      <c r="FI130" s="19"/>
      <c r="FJ130" s="19"/>
      <c r="FK130" s="19"/>
      <c r="FL130" s="19"/>
      <c r="FM130" s="19"/>
      <c r="FN130" s="19"/>
      <c r="FO130" s="19"/>
      <c r="FP130" s="19"/>
      <c r="FQ130" s="19"/>
      <c r="FR130" s="19"/>
      <c r="FS130" s="19"/>
      <c r="FT130" s="19"/>
      <c r="FU130" s="19"/>
      <c r="FV130" s="19"/>
      <c r="FW130" s="19"/>
      <c r="FX130" s="19"/>
      <c r="FY130" s="19"/>
      <c r="FZ130" s="19"/>
      <c r="GA130" s="19"/>
      <c r="GB130" s="19"/>
      <c r="GC130" s="19"/>
      <c r="GD130" s="19"/>
      <c r="GE130" s="19"/>
      <c r="GF130" s="19"/>
      <c r="GG130" s="19"/>
      <c r="GH130" s="19"/>
      <c r="GI130" s="19"/>
      <c r="GJ130" s="19"/>
      <c r="GK130" s="19"/>
      <c r="GL130" s="19"/>
      <c r="GM130" s="19"/>
      <c r="GN130" s="19"/>
      <c r="GO130" s="19"/>
      <c r="GP130" s="19"/>
      <c r="GQ130" s="19"/>
      <c r="GR130" s="19"/>
      <c r="GS130" s="19"/>
      <c r="GT130" s="19"/>
      <c r="GU130" s="19"/>
      <c r="GV130" s="19"/>
      <c r="GW130" s="19"/>
      <c r="GX130" s="19"/>
      <c r="GY130" s="19"/>
      <c r="GZ130" s="19"/>
      <c r="HA130" s="19"/>
      <c r="HB130" s="19"/>
      <c r="HC130" s="19"/>
      <c r="HD130" s="1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row>
    <row r="131" spans="1:240" s="38" customFormat="1" ht="63">
      <c r="A131" s="47" t="s">
        <v>222</v>
      </c>
      <c r="B131" s="14" t="s">
        <v>225</v>
      </c>
      <c r="C131" s="15">
        <v>100000</v>
      </c>
      <c r="D131" s="16">
        <v>100000</v>
      </c>
      <c r="E131" s="16">
        <v>100000</v>
      </c>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c r="EQ131" s="19"/>
      <c r="ER131" s="19"/>
      <c r="ES131" s="19"/>
      <c r="ET131" s="19"/>
      <c r="EU131" s="19"/>
      <c r="EV131" s="19"/>
      <c r="EW131" s="19"/>
      <c r="EX131" s="19"/>
      <c r="EY131" s="19"/>
      <c r="EZ131" s="19"/>
      <c r="FA131" s="19"/>
      <c r="FB131" s="19"/>
      <c r="FC131" s="19"/>
      <c r="FD131" s="19"/>
      <c r="FE131" s="19"/>
      <c r="FF131" s="19"/>
      <c r="FG131" s="19"/>
      <c r="FH131" s="19"/>
      <c r="FI131" s="19"/>
      <c r="FJ131" s="19"/>
      <c r="FK131" s="19"/>
      <c r="FL131" s="19"/>
      <c r="FM131" s="19"/>
      <c r="FN131" s="19"/>
      <c r="FO131" s="19"/>
      <c r="FP131" s="19"/>
      <c r="FQ131" s="19"/>
      <c r="FR131" s="19"/>
      <c r="FS131" s="19"/>
      <c r="FT131" s="19"/>
      <c r="FU131" s="19"/>
      <c r="FV131" s="19"/>
      <c r="FW131" s="19"/>
      <c r="FX131" s="19"/>
      <c r="FY131" s="19"/>
      <c r="FZ131" s="19"/>
      <c r="GA131" s="19"/>
      <c r="GB131" s="19"/>
      <c r="GC131" s="19"/>
      <c r="GD131" s="19"/>
      <c r="GE131" s="19"/>
      <c r="GF131" s="19"/>
      <c r="GG131" s="19"/>
      <c r="GH131" s="19"/>
      <c r="GI131" s="19"/>
      <c r="GJ131" s="19"/>
      <c r="GK131" s="19"/>
      <c r="GL131" s="19"/>
      <c r="GM131" s="19"/>
      <c r="GN131" s="19"/>
      <c r="GO131" s="19"/>
      <c r="GP131" s="19"/>
      <c r="GQ131" s="19"/>
      <c r="GR131" s="19"/>
      <c r="GS131" s="19"/>
      <c r="GT131" s="19"/>
      <c r="GU131" s="19"/>
      <c r="GV131" s="19"/>
      <c r="GW131" s="19"/>
      <c r="GX131" s="19"/>
      <c r="GY131" s="19"/>
      <c r="GZ131" s="19"/>
      <c r="HA131" s="19"/>
      <c r="HB131" s="19"/>
      <c r="HC131" s="19"/>
      <c r="HD131" s="1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row>
    <row r="132" spans="1:240" s="38" customFormat="1" ht="47.25">
      <c r="A132" s="47" t="s">
        <v>222</v>
      </c>
      <c r="B132" s="14" t="s">
        <v>226</v>
      </c>
      <c r="C132" s="15">
        <v>5000</v>
      </c>
      <c r="D132" s="16">
        <v>5000</v>
      </c>
      <c r="E132" s="16">
        <v>5000</v>
      </c>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c r="GY132" s="19"/>
      <c r="GZ132" s="19"/>
      <c r="HA132" s="19"/>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row>
    <row r="133" spans="1:240" s="38" customFormat="1" ht="78.75">
      <c r="A133" s="47" t="s">
        <v>222</v>
      </c>
      <c r="B133" s="14" t="s">
        <v>227</v>
      </c>
      <c r="C133" s="15">
        <v>72345.3</v>
      </c>
      <c r="D133" s="16">
        <v>68728</v>
      </c>
      <c r="E133" s="16">
        <v>65110.7</v>
      </c>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c r="IF133" s="19"/>
    </row>
    <row r="134" spans="1:240" s="38" customFormat="1" ht="47.25">
      <c r="A134" s="47" t="s">
        <v>222</v>
      </c>
      <c r="B134" s="14" t="s">
        <v>228</v>
      </c>
      <c r="C134" s="15">
        <v>7094.4</v>
      </c>
      <c r="D134" s="16">
        <v>6984.9</v>
      </c>
      <c r="E134" s="16">
        <v>6992.7</v>
      </c>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row>
    <row r="135" spans="1:240" s="38" customFormat="1" ht="94.5">
      <c r="A135" s="47" t="s">
        <v>222</v>
      </c>
      <c r="B135" s="12" t="s">
        <v>229</v>
      </c>
      <c r="C135" s="15">
        <v>8244.1</v>
      </c>
      <c r="D135" s="16">
        <v>25697</v>
      </c>
      <c r="E135" s="16">
        <v>25697</v>
      </c>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row>
    <row r="136" spans="1:240" s="38" customFormat="1" ht="31.5">
      <c r="A136" s="47" t="s">
        <v>222</v>
      </c>
      <c r="B136" s="12" t="s">
        <v>230</v>
      </c>
      <c r="C136" s="15">
        <v>28900</v>
      </c>
      <c r="D136" s="16">
        <v>0</v>
      </c>
      <c r="E136" s="16">
        <v>0</v>
      </c>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row>
    <row r="137" spans="1:240" ht="31.5">
      <c r="A137" s="5" t="s">
        <v>231</v>
      </c>
      <c r="B137" s="14" t="s">
        <v>232</v>
      </c>
      <c r="C137" s="15">
        <v>24331.9</v>
      </c>
      <c r="D137" s="15">
        <v>24331.9</v>
      </c>
      <c r="E137" s="15">
        <v>24331.9</v>
      </c>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row>
    <row r="138" spans="1:240" s="38" customFormat="1" ht="47.25">
      <c r="A138" s="5" t="s">
        <v>233</v>
      </c>
      <c r="B138" s="12" t="s">
        <v>234</v>
      </c>
      <c r="C138" s="15">
        <v>1584.9</v>
      </c>
      <c r="D138" s="15">
        <v>1584.9</v>
      </c>
      <c r="E138" s="15">
        <v>1584.9</v>
      </c>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row>
    <row r="139" spans="1:240" s="38" customFormat="1" ht="63">
      <c r="A139" s="5" t="s">
        <v>233</v>
      </c>
      <c r="B139" s="12" t="s">
        <v>235</v>
      </c>
      <c r="C139" s="15">
        <v>704.4</v>
      </c>
      <c r="D139" s="15">
        <v>704.4</v>
      </c>
      <c r="E139" s="15">
        <v>704.4</v>
      </c>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row>
    <row r="140" spans="1:240" s="38" customFormat="1" ht="47.25">
      <c r="A140" s="5" t="s">
        <v>233</v>
      </c>
      <c r="B140" s="12" t="s">
        <v>236</v>
      </c>
      <c r="C140" s="15">
        <v>880.5</v>
      </c>
      <c r="D140" s="15">
        <v>880.5</v>
      </c>
      <c r="E140" s="15">
        <v>880.5</v>
      </c>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row>
    <row r="141" spans="1:240" ht="31.5">
      <c r="A141" s="5" t="s">
        <v>233</v>
      </c>
      <c r="B141" s="14" t="s">
        <v>237</v>
      </c>
      <c r="C141" s="15">
        <v>322.60000000000002</v>
      </c>
      <c r="D141" s="16">
        <v>322.60000000000002</v>
      </c>
      <c r="E141" s="16">
        <v>322.60000000000002</v>
      </c>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row>
    <row r="142" spans="1:240" s="38" customFormat="1" ht="47.25">
      <c r="A142" s="5" t="s">
        <v>233</v>
      </c>
      <c r="B142" s="14" t="s">
        <v>238</v>
      </c>
      <c r="C142" s="15">
        <v>880.5</v>
      </c>
      <c r="D142" s="15">
        <v>880.5</v>
      </c>
      <c r="E142" s="15">
        <v>880.5</v>
      </c>
      <c r="F142" s="4"/>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row>
    <row r="143" spans="1:240" s="38" customFormat="1" ht="31.5">
      <c r="A143" s="5" t="s">
        <v>233</v>
      </c>
      <c r="B143" s="14" t="s">
        <v>239</v>
      </c>
      <c r="C143" s="15">
        <v>2380</v>
      </c>
      <c r="D143" s="15">
        <v>2380</v>
      </c>
      <c r="E143" s="15">
        <v>2380</v>
      </c>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row>
    <row r="144" spans="1:240" s="38" customFormat="1" ht="47.25">
      <c r="A144" s="47" t="s">
        <v>233</v>
      </c>
      <c r="B144" s="14" t="s">
        <v>240</v>
      </c>
      <c r="C144" s="15">
        <v>4922.6000000000004</v>
      </c>
      <c r="D144" s="15">
        <v>4922.6000000000004</v>
      </c>
      <c r="E144" s="15">
        <v>4922.6000000000004</v>
      </c>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row>
    <row r="145" spans="1:240" s="38" customFormat="1" ht="63">
      <c r="A145" s="47" t="s">
        <v>233</v>
      </c>
      <c r="B145" s="14" t="s">
        <v>241</v>
      </c>
      <c r="C145" s="15">
        <v>0</v>
      </c>
      <c r="D145" s="15">
        <v>0</v>
      </c>
      <c r="E145" s="15">
        <v>49749.4</v>
      </c>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row>
    <row r="146" spans="1:240" s="38" customFormat="1" ht="31.5">
      <c r="A146" s="47" t="s">
        <v>233</v>
      </c>
      <c r="B146" s="14" t="s">
        <v>242</v>
      </c>
      <c r="C146" s="15">
        <v>4164.7</v>
      </c>
      <c r="D146" s="15">
        <v>4355.5</v>
      </c>
      <c r="E146" s="15">
        <v>0</v>
      </c>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c r="IF146" s="19"/>
    </row>
    <row r="147" spans="1:240" s="38" customFormat="1" ht="63">
      <c r="A147" s="47" t="s">
        <v>233</v>
      </c>
      <c r="B147" s="14" t="s">
        <v>243</v>
      </c>
      <c r="C147" s="15">
        <v>70</v>
      </c>
      <c r="D147" s="15">
        <v>70</v>
      </c>
      <c r="E147" s="15">
        <v>70</v>
      </c>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row>
    <row r="148" spans="1:240" s="38" customFormat="1" ht="78.75">
      <c r="A148" s="47" t="s">
        <v>233</v>
      </c>
      <c r="B148" s="14" t="s">
        <v>244</v>
      </c>
      <c r="C148" s="15">
        <v>4725.3999999999996</v>
      </c>
      <c r="D148" s="15">
        <v>4907.1000000000004</v>
      </c>
      <c r="E148" s="15">
        <v>0</v>
      </c>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row>
    <row r="149" spans="1:240" s="38" customFormat="1" ht="31.5">
      <c r="A149" s="47" t="s">
        <v>245</v>
      </c>
      <c r="B149" s="14" t="s">
        <v>246</v>
      </c>
      <c r="C149" s="15">
        <v>21644.3</v>
      </c>
      <c r="D149" s="15">
        <v>21644.3</v>
      </c>
      <c r="E149" s="15">
        <v>21644.3</v>
      </c>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row>
    <row r="150" spans="1:240" s="38" customFormat="1" ht="31.5">
      <c r="A150" s="47" t="s">
        <v>245</v>
      </c>
      <c r="B150" s="14" t="s">
        <v>247</v>
      </c>
      <c r="C150" s="15">
        <v>1034</v>
      </c>
      <c r="D150" s="15">
        <v>1034</v>
      </c>
      <c r="E150" s="15">
        <v>1034</v>
      </c>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row>
    <row r="151" spans="1:240" s="38" customFormat="1" ht="31.5">
      <c r="A151" s="47" t="s">
        <v>245</v>
      </c>
      <c r="B151" s="14" t="s">
        <v>248</v>
      </c>
      <c r="C151" s="15">
        <v>518</v>
      </c>
      <c r="D151" s="15">
        <v>518</v>
      </c>
      <c r="E151" s="15">
        <v>518</v>
      </c>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row>
    <row r="152" spans="1:240" s="38" customFormat="1" ht="47.25">
      <c r="A152" s="47" t="s">
        <v>245</v>
      </c>
      <c r="B152" s="14" t="s">
        <v>249</v>
      </c>
      <c r="C152" s="15">
        <v>1113.5</v>
      </c>
      <c r="D152" s="15">
        <v>1113.5</v>
      </c>
      <c r="E152" s="15">
        <v>0</v>
      </c>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row>
    <row r="153" spans="1:240" s="10" customFormat="1" ht="31.5">
      <c r="A153" s="47" t="s">
        <v>245</v>
      </c>
      <c r="B153" s="14" t="s">
        <v>250</v>
      </c>
      <c r="C153" s="15">
        <v>0</v>
      </c>
      <c r="D153" s="16">
        <v>9356.7000000000007</v>
      </c>
      <c r="E153" s="16">
        <v>9356.7000000000007</v>
      </c>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row>
    <row r="154" spans="1:240" s="10" customFormat="1" ht="63">
      <c r="A154" s="47" t="s">
        <v>245</v>
      </c>
      <c r="B154" s="14" t="s">
        <v>251</v>
      </c>
      <c r="C154" s="15">
        <v>0</v>
      </c>
      <c r="D154" s="16">
        <v>2209.9</v>
      </c>
      <c r="E154" s="16">
        <v>0</v>
      </c>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row>
    <row r="155" spans="1:240" s="10" customFormat="1" ht="47.25">
      <c r="A155" s="47" t="s">
        <v>245</v>
      </c>
      <c r="B155" s="14" t="s">
        <v>252</v>
      </c>
      <c r="C155" s="15">
        <v>910.5</v>
      </c>
      <c r="D155" s="16">
        <v>1033.7</v>
      </c>
      <c r="E155" s="16">
        <v>1109.9000000000001</v>
      </c>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row>
    <row r="156" spans="1:240" s="10" customFormat="1" ht="47.25">
      <c r="A156" s="47" t="s">
        <v>245</v>
      </c>
      <c r="B156" s="14" t="s">
        <v>253</v>
      </c>
      <c r="C156" s="15">
        <v>4831.6000000000004</v>
      </c>
      <c r="D156" s="15">
        <v>4831.6000000000004</v>
      </c>
      <c r="E156" s="15">
        <v>4831.6000000000004</v>
      </c>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row>
    <row r="157" spans="1:240" ht="47.25">
      <c r="A157" s="44" t="s">
        <v>245</v>
      </c>
      <c r="B157" s="48" t="s">
        <v>254</v>
      </c>
      <c r="C157" s="15">
        <v>12486.1</v>
      </c>
      <c r="D157" s="15">
        <v>12486.1</v>
      </c>
      <c r="E157" s="15">
        <v>12486.1</v>
      </c>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row>
    <row r="158" spans="1:240" ht="78.75">
      <c r="A158" s="47" t="s">
        <v>255</v>
      </c>
      <c r="B158" s="14" t="s">
        <v>256</v>
      </c>
      <c r="C158" s="15">
        <v>3196.6</v>
      </c>
      <c r="D158" s="15">
        <v>3196.6</v>
      </c>
      <c r="E158" s="15">
        <v>3196.6</v>
      </c>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row>
    <row r="159" spans="1:240" s="10" customFormat="1" ht="31.5">
      <c r="A159" s="47" t="s">
        <v>245</v>
      </c>
      <c r="B159" s="14" t="s">
        <v>257</v>
      </c>
      <c r="C159" s="15">
        <v>343</v>
      </c>
      <c r="D159" s="15">
        <v>343</v>
      </c>
      <c r="E159" s="15">
        <v>0</v>
      </c>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row>
    <row r="160" spans="1:240" s="10" customFormat="1" ht="47.25">
      <c r="A160" s="47" t="s">
        <v>245</v>
      </c>
      <c r="B160" s="49" t="s">
        <v>258</v>
      </c>
      <c r="C160" s="15">
        <v>3606.8</v>
      </c>
      <c r="D160" s="15">
        <v>3606.8</v>
      </c>
      <c r="E160" s="15">
        <v>3606.8</v>
      </c>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row>
    <row r="161" spans="1:240" s="10" customFormat="1" ht="63">
      <c r="A161" s="47" t="s">
        <v>245</v>
      </c>
      <c r="B161" s="49" t="s">
        <v>259</v>
      </c>
      <c r="C161" s="15">
        <v>2187</v>
      </c>
      <c r="D161" s="15">
        <v>2187</v>
      </c>
      <c r="E161" s="15">
        <v>0</v>
      </c>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row>
    <row r="162" spans="1:240" s="10" customFormat="1" ht="63">
      <c r="A162" s="44" t="s">
        <v>245</v>
      </c>
      <c r="B162" s="48" t="s">
        <v>260</v>
      </c>
      <c r="C162" s="15">
        <v>697.6</v>
      </c>
      <c r="D162" s="16">
        <v>697.6</v>
      </c>
      <c r="E162" s="16">
        <v>697.6</v>
      </c>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row>
    <row r="163" spans="1:240" s="10" customFormat="1" ht="47.25">
      <c r="A163" s="44" t="s">
        <v>261</v>
      </c>
      <c r="B163" s="48" t="s">
        <v>262</v>
      </c>
      <c r="C163" s="15">
        <v>0</v>
      </c>
      <c r="D163" s="16">
        <v>2293.1</v>
      </c>
      <c r="E163" s="16">
        <v>0</v>
      </c>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row>
    <row r="164" spans="1:240" ht="15.75">
      <c r="A164" s="7" t="s">
        <v>263</v>
      </c>
      <c r="B164" s="8" t="s">
        <v>264</v>
      </c>
      <c r="C164" s="9">
        <f>SUM(C165:C206)</f>
        <v>2774379.3</v>
      </c>
      <c r="D164" s="9">
        <f>SUM(D165:D206)</f>
        <v>2811608.5999999996</v>
      </c>
      <c r="E164" s="9">
        <f>SUM(E165:E206)</f>
        <v>2856364.0999999996</v>
      </c>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row>
    <row r="165" spans="1:240" ht="47.25">
      <c r="A165" s="5" t="s">
        <v>265</v>
      </c>
      <c r="B165" s="14" t="s">
        <v>266</v>
      </c>
      <c r="C165" s="15">
        <v>9870.1</v>
      </c>
      <c r="D165" s="16">
        <v>10248.200000000001</v>
      </c>
      <c r="E165" s="16">
        <v>10641.5</v>
      </c>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row>
    <row r="166" spans="1:240" ht="31.5">
      <c r="A166" s="5" t="s">
        <v>267</v>
      </c>
      <c r="B166" s="14" t="s">
        <v>268</v>
      </c>
      <c r="C166" s="15">
        <v>243196.6</v>
      </c>
      <c r="D166" s="16">
        <v>253880.4</v>
      </c>
      <c r="E166" s="16">
        <v>267454.40000000002</v>
      </c>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row>
    <row r="167" spans="1:240" ht="47.25">
      <c r="A167" s="5" t="s">
        <v>269</v>
      </c>
      <c r="B167" s="14" t="s">
        <v>270</v>
      </c>
      <c r="C167" s="15">
        <v>4390.1000000000004</v>
      </c>
      <c r="D167" s="15">
        <v>4390.1000000000004</v>
      </c>
      <c r="E167" s="15">
        <v>4390.1000000000004</v>
      </c>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row>
    <row r="168" spans="1:240" ht="63">
      <c r="A168" s="5" t="s">
        <v>269</v>
      </c>
      <c r="B168" s="14" t="s">
        <v>271</v>
      </c>
      <c r="C168" s="15">
        <v>236.4</v>
      </c>
      <c r="D168" s="15">
        <v>236.4</v>
      </c>
      <c r="E168" s="15">
        <v>236.4</v>
      </c>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row>
    <row r="169" spans="1:240" ht="63">
      <c r="A169" s="5" t="s">
        <v>269</v>
      </c>
      <c r="B169" s="14" t="s">
        <v>272</v>
      </c>
      <c r="C169" s="15">
        <v>124.2</v>
      </c>
      <c r="D169" s="16">
        <v>124.2</v>
      </c>
      <c r="E169" s="16">
        <v>124.2</v>
      </c>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row>
    <row r="170" spans="1:240" ht="47.25">
      <c r="A170" s="5" t="s">
        <v>269</v>
      </c>
      <c r="B170" s="14" t="s">
        <v>273</v>
      </c>
      <c r="C170" s="15">
        <v>731.9</v>
      </c>
      <c r="D170" s="16">
        <v>731.9</v>
      </c>
      <c r="E170" s="16">
        <v>731.9</v>
      </c>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row>
    <row r="171" spans="1:240" ht="47.25">
      <c r="A171" s="5" t="s">
        <v>269</v>
      </c>
      <c r="B171" s="14" t="s">
        <v>274</v>
      </c>
      <c r="C171" s="15">
        <v>1182.7</v>
      </c>
      <c r="D171" s="15">
        <v>1182.7</v>
      </c>
      <c r="E171" s="15">
        <v>1182.7</v>
      </c>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row>
    <row r="172" spans="1:240" ht="157.5">
      <c r="A172" s="5" t="s">
        <v>269</v>
      </c>
      <c r="B172" s="14" t="s">
        <v>275</v>
      </c>
      <c r="C172" s="15">
        <v>72.400000000000006</v>
      </c>
      <c r="D172" s="15">
        <v>70.3</v>
      </c>
      <c r="E172" s="15">
        <v>70.3</v>
      </c>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row>
    <row r="173" spans="1:240" s="50" customFormat="1" ht="47.25">
      <c r="A173" s="5" t="s">
        <v>276</v>
      </c>
      <c r="B173" s="14" t="s">
        <v>277</v>
      </c>
      <c r="C173" s="15">
        <v>8465.7000000000007</v>
      </c>
      <c r="D173" s="15">
        <v>8465.7000000000007</v>
      </c>
      <c r="E173" s="15">
        <v>8465.7000000000007</v>
      </c>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row>
    <row r="174" spans="1:240" s="50" customFormat="1" ht="110.25">
      <c r="A174" s="5" t="s">
        <v>276</v>
      </c>
      <c r="B174" s="14" t="s">
        <v>278</v>
      </c>
      <c r="C174" s="15">
        <v>348</v>
      </c>
      <c r="D174" s="15">
        <v>348</v>
      </c>
      <c r="E174" s="15">
        <v>348</v>
      </c>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row>
    <row r="175" spans="1:240" ht="63">
      <c r="A175" s="5" t="s">
        <v>276</v>
      </c>
      <c r="B175" s="14" t="s">
        <v>279</v>
      </c>
      <c r="C175" s="15">
        <v>8857.2999999999993</v>
      </c>
      <c r="D175" s="16">
        <v>9181.5</v>
      </c>
      <c r="E175" s="16">
        <v>9517.6</v>
      </c>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c r="IC175" s="19"/>
      <c r="ID175" s="19"/>
      <c r="IE175" s="19"/>
      <c r="IF175" s="19"/>
    </row>
    <row r="176" spans="1:240" ht="47.25">
      <c r="A176" s="5" t="s">
        <v>276</v>
      </c>
      <c r="B176" s="14" t="s">
        <v>280</v>
      </c>
      <c r="C176" s="15">
        <v>7736.5</v>
      </c>
      <c r="D176" s="16">
        <v>7736.5</v>
      </c>
      <c r="E176" s="16">
        <v>7736.5</v>
      </c>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19"/>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19"/>
      <c r="HU176" s="19"/>
      <c r="HV176" s="19"/>
      <c r="HW176" s="19"/>
      <c r="HX176" s="19"/>
      <c r="HY176" s="19"/>
      <c r="HZ176" s="19"/>
      <c r="IA176" s="19"/>
      <c r="IB176" s="19"/>
      <c r="IC176" s="19"/>
      <c r="ID176" s="19"/>
      <c r="IE176" s="19"/>
      <c r="IF176" s="19"/>
    </row>
    <row r="177" spans="1:240" ht="31.5">
      <c r="A177" s="5" t="s">
        <v>276</v>
      </c>
      <c r="B177" s="14" t="s">
        <v>281</v>
      </c>
      <c r="C177" s="15">
        <v>45797.1</v>
      </c>
      <c r="D177" s="16">
        <v>54576.3</v>
      </c>
      <c r="E177" s="16">
        <v>54871.3</v>
      </c>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row>
    <row r="178" spans="1:240" ht="47.25">
      <c r="A178" s="5" t="s">
        <v>276</v>
      </c>
      <c r="B178" s="14" t="s">
        <v>282</v>
      </c>
      <c r="C178" s="15">
        <v>2331.9</v>
      </c>
      <c r="D178" s="15">
        <v>2331.9</v>
      </c>
      <c r="E178" s="15">
        <v>2331.9</v>
      </c>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row>
    <row r="179" spans="1:240" ht="47.25">
      <c r="A179" s="47" t="s">
        <v>276</v>
      </c>
      <c r="B179" s="31" t="s">
        <v>283</v>
      </c>
      <c r="C179" s="15">
        <v>0.6</v>
      </c>
      <c r="D179" s="16">
        <v>0.6</v>
      </c>
      <c r="E179" s="16">
        <v>0.6</v>
      </c>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row>
    <row r="180" spans="1:240" ht="47.25">
      <c r="A180" s="47" t="s">
        <v>276</v>
      </c>
      <c r="B180" s="31" t="s">
        <v>284</v>
      </c>
      <c r="C180" s="15">
        <v>18910.2</v>
      </c>
      <c r="D180" s="15">
        <v>19665.400000000001</v>
      </c>
      <c r="E180" s="15">
        <v>20450.8</v>
      </c>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19"/>
      <c r="HU180" s="19"/>
      <c r="HV180" s="19"/>
      <c r="HW180" s="19"/>
      <c r="HX180" s="19"/>
      <c r="HY180" s="19"/>
      <c r="HZ180" s="19"/>
      <c r="IA180" s="19"/>
      <c r="IB180" s="19"/>
      <c r="IC180" s="19"/>
      <c r="ID180" s="19"/>
      <c r="IE180" s="19"/>
      <c r="IF180" s="19"/>
    </row>
    <row r="181" spans="1:240" ht="47.25">
      <c r="A181" s="5" t="s">
        <v>276</v>
      </c>
      <c r="B181" s="14" t="s">
        <v>285</v>
      </c>
      <c r="C181" s="15">
        <v>25783</v>
      </c>
      <c r="D181" s="16">
        <v>26608.6</v>
      </c>
      <c r="E181" s="16">
        <v>27795.4</v>
      </c>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row>
    <row r="182" spans="1:240" ht="47.25">
      <c r="A182" s="5" t="s">
        <v>276</v>
      </c>
      <c r="B182" s="14" t="s">
        <v>286</v>
      </c>
      <c r="C182" s="15">
        <v>181841.9</v>
      </c>
      <c r="D182" s="16">
        <v>189115.5</v>
      </c>
      <c r="E182" s="16">
        <v>196680.2</v>
      </c>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row>
    <row r="183" spans="1:240" ht="47.25">
      <c r="A183" s="5" t="s">
        <v>276</v>
      </c>
      <c r="B183" s="14" t="s">
        <v>287</v>
      </c>
      <c r="C183" s="15">
        <v>130865</v>
      </c>
      <c r="D183" s="16">
        <v>136099.6</v>
      </c>
      <c r="E183" s="16">
        <v>141543.6</v>
      </c>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row>
    <row r="184" spans="1:240" ht="63">
      <c r="A184" s="5" t="s">
        <v>276</v>
      </c>
      <c r="B184" s="14" t="s">
        <v>288</v>
      </c>
      <c r="C184" s="15">
        <v>0</v>
      </c>
      <c r="D184" s="16">
        <v>0</v>
      </c>
      <c r="E184" s="16">
        <v>0</v>
      </c>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c r="IF184" s="19"/>
    </row>
    <row r="185" spans="1:240" ht="63">
      <c r="A185" s="5" t="s">
        <v>276</v>
      </c>
      <c r="B185" s="14" t="s">
        <v>289</v>
      </c>
      <c r="C185" s="15">
        <v>320.7</v>
      </c>
      <c r="D185" s="16">
        <v>333.5</v>
      </c>
      <c r="E185" s="16">
        <v>346.8</v>
      </c>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row>
    <row r="186" spans="1:240" ht="63">
      <c r="A186" s="5" t="s">
        <v>276</v>
      </c>
      <c r="B186" s="14" t="s">
        <v>290</v>
      </c>
      <c r="C186" s="15">
        <v>24.6</v>
      </c>
      <c r="D186" s="16">
        <v>24.6</v>
      </c>
      <c r="E186" s="16">
        <v>24.6</v>
      </c>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19"/>
      <c r="FE186" s="19"/>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19"/>
      <c r="GM186" s="19"/>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row>
    <row r="187" spans="1:240" ht="126">
      <c r="A187" s="5" t="s">
        <v>276</v>
      </c>
      <c r="B187" s="14" t="s">
        <v>291</v>
      </c>
      <c r="C187" s="15">
        <v>111</v>
      </c>
      <c r="D187" s="16">
        <v>111</v>
      </c>
      <c r="E187" s="16">
        <v>111</v>
      </c>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19"/>
      <c r="DW187" s="19"/>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19"/>
      <c r="FE187" s="19"/>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19"/>
      <c r="GM187" s="19"/>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row>
    <row r="188" spans="1:240" ht="141.75">
      <c r="A188" s="5" t="s">
        <v>276</v>
      </c>
      <c r="B188" s="14" t="s">
        <v>292</v>
      </c>
      <c r="C188" s="15">
        <v>924.8</v>
      </c>
      <c r="D188" s="16">
        <v>924.8</v>
      </c>
      <c r="E188" s="16">
        <v>924.8</v>
      </c>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19"/>
      <c r="DW188" s="19"/>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19"/>
      <c r="FE188" s="19"/>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19"/>
      <c r="GM188" s="19"/>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19"/>
      <c r="HU188" s="19"/>
      <c r="HV188" s="19"/>
      <c r="HW188" s="19"/>
      <c r="HX188" s="19"/>
      <c r="HY188" s="19"/>
      <c r="HZ188" s="19"/>
      <c r="IA188" s="19"/>
      <c r="IB188" s="19"/>
      <c r="IC188" s="19"/>
      <c r="ID188" s="19"/>
      <c r="IE188" s="19"/>
      <c r="IF188" s="19"/>
    </row>
    <row r="189" spans="1:240" ht="47.25">
      <c r="A189" s="5" t="s">
        <v>276</v>
      </c>
      <c r="B189" s="51" t="s">
        <v>293</v>
      </c>
      <c r="C189" s="15">
        <v>139.5</v>
      </c>
      <c r="D189" s="16">
        <v>145</v>
      </c>
      <c r="E189" s="16">
        <v>145</v>
      </c>
    </row>
    <row r="190" spans="1:240" ht="78.75">
      <c r="A190" s="5" t="s">
        <v>276</v>
      </c>
      <c r="B190" s="51" t="s">
        <v>294</v>
      </c>
      <c r="C190" s="15">
        <v>17688.400000000001</v>
      </c>
      <c r="D190" s="16">
        <v>19331.099999999999</v>
      </c>
      <c r="E190" s="16">
        <v>18639.099999999999</v>
      </c>
    </row>
    <row r="191" spans="1:240" ht="110.25">
      <c r="A191" s="5" t="s">
        <v>295</v>
      </c>
      <c r="B191" s="14" t="s">
        <v>296</v>
      </c>
      <c r="C191" s="15">
        <v>3287.2</v>
      </c>
      <c r="D191" s="15">
        <v>3287.2</v>
      </c>
      <c r="E191" s="15">
        <v>3287.2</v>
      </c>
    </row>
    <row r="192" spans="1:240" ht="78.75">
      <c r="A192" s="5" t="s">
        <v>295</v>
      </c>
      <c r="B192" s="14" t="s">
        <v>297</v>
      </c>
      <c r="C192" s="15">
        <v>4800.2</v>
      </c>
      <c r="D192" s="15">
        <v>4814.1000000000004</v>
      </c>
      <c r="E192" s="15">
        <v>4828.7</v>
      </c>
    </row>
    <row r="193" spans="1:5" ht="110.25">
      <c r="A193" s="5" t="s">
        <v>295</v>
      </c>
      <c r="B193" s="14" t="s">
        <v>298</v>
      </c>
      <c r="C193" s="52">
        <v>61366.6</v>
      </c>
      <c r="D193" s="52">
        <v>61371.6</v>
      </c>
      <c r="E193" s="15">
        <v>61376.7</v>
      </c>
    </row>
    <row r="194" spans="1:5" ht="78.75">
      <c r="A194" s="5" t="s">
        <v>295</v>
      </c>
      <c r="B194" s="14" t="s">
        <v>299</v>
      </c>
      <c r="C194" s="15">
        <v>978023.4</v>
      </c>
      <c r="D194" s="15">
        <v>978820.3</v>
      </c>
      <c r="E194" s="15">
        <v>979649.2</v>
      </c>
    </row>
    <row r="195" spans="1:5" ht="63">
      <c r="A195" s="5" t="s">
        <v>295</v>
      </c>
      <c r="B195" s="14" t="s">
        <v>300</v>
      </c>
      <c r="C195" s="15">
        <v>669827.9</v>
      </c>
      <c r="D195" s="15">
        <v>670431.1</v>
      </c>
      <c r="E195" s="15">
        <v>671058.4</v>
      </c>
    </row>
    <row r="196" spans="1:5" ht="63">
      <c r="A196" s="5" t="s">
        <v>295</v>
      </c>
      <c r="B196" s="14" t="s">
        <v>301</v>
      </c>
      <c r="C196" s="15">
        <v>33081</v>
      </c>
      <c r="D196" s="15">
        <v>33081</v>
      </c>
      <c r="E196" s="15">
        <v>33081</v>
      </c>
    </row>
    <row r="197" spans="1:5" ht="110.25">
      <c r="A197" s="5" t="s">
        <v>295</v>
      </c>
      <c r="B197" s="14" t="s">
        <v>302</v>
      </c>
      <c r="C197" s="15">
        <v>2362.1</v>
      </c>
      <c r="D197" s="15">
        <v>0</v>
      </c>
      <c r="E197" s="15">
        <v>0</v>
      </c>
    </row>
    <row r="198" spans="1:5" ht="47.25">
      <c r="A198" s="5" t="s">
        <v>303</v>
      </c>
      <c r="B198" s="14" t="s">
        <v>304</v>
      </c>
      <c r="C198" s="15">
        <v>103612</v>
      </c>
      <c r="D198" s="16">
        <v>104864.3</v>
      </c>
      <c r="E198" s="16">
        <v>106161.7</v>
      </c>
    </row>
    <row r="199" spans="1:5" ht="63">
      <c r="A199" s="5" t="s">
        <v>305</v>
      </c>
      <c r="B199" s="14" t="s">
        <v>306</v>
      </c>
      <c r="C199" s="15">
        <v>28059.1</v>
      </c>
      <c r="D199" s="15">
        <v>28059.1</v>
      </c>
      <c r="E199" s="15">
        <v>28059.1</v>
      </c>
    </row>
    <row r="200" spans="1:5" ht="47.25">
      <c r="A200" s="5" t="s">
        <v>307</v>
      </c>
      <c r="B200" s="14" t="s">
        <v>308</v>
      </c>
      <c r="C200" s="15">
        <v>39590.400000000001</v>
      </c>
      <c r="D200" s="15">
        <v>39590.400000000001</v>
      </c>
      <c r="E200" s="15">
        <v>51863.6</v>
      </c>
    </row>
    <row r="201" spans="1:5" ht="47.25">
      <c r="A201" s="5" t="s">
        <v>309</v>
      </c>
      <c r="B201" s="14" t="s">
        <v>310</v>
      </c>
      <c r="C201" s="15">
        <v>3</v>
      </c>
      <c r="D201" s="16">
        <v>3.1</v>
      </c>
      <c r="E201" s="16">
        <v>2.8</v>
      </c>
    </row>
    <row r="202" spans="1:5" ht="47.25">
      <c r="A202" s="5" t="s">
        <v>311</v>
      </c>
      <c r="B202" s="14" t="s">
        <v>312</v>
      </c>
      <c r="C202" s="15">
        <v>16902.599999999999</v>
      </c>
      <c r="D202" s="16">
        <v>17578.8</v>
      </c>
      <c r="E202" s="16">
        <v>18282</v>
      </c>
    </row>
    <row r="203" spans="1:5" ht="31.5">
      <c r="A203" s="5" t="s">
        <v>313</v>
      </c>
      <c r="B203" s="14" t="s">
        <v>314</v>
      </c>
      <c r="C203" s="15">
        <v>100852.3</v>
      </c>
      <c r="D203" s="16">
        <v>100842</v>
      </c>
      <c r="E203" s="16">
        <v>100842</v>
      </c>
    </row>
    <row r="204" spans="1:5" ht="47.25">
      <c r="A204" s="5" t="s">
        <v>315</v>
      </c>
      <c r="B204" s="14" t="s">
        <v>316</v>
      </c>
      <c r="C204" s="15">
        <v>17904</v>
      </c>
      <c r="D204" s="16">
        <v>17911.5</v>
      </c>
      <c r="E204" s="16">
        <v>17792.3</v>
      </c>
    </row>
    <row r="205" spans="1:5" ht="31.5">
      <c r="A205" s="5" t="s">
        <v>317</v>
      </c>
      <c r="B205" s="14" t="s">
        <v>318</v>
      </c>
      <c r="C205" s="15">
        <v>4595.6000000000004</v>
      </c>
      <c r="D205" s="16">
        <v>4929</v>
      </c>
      <c r="E205" s="16">
        <v>5153.7</v>
      </c>
    </row>
    <row r="206" spans="1:5" ht="47.25">
      <c r="A206" s="53" t="s">
        <v>319</v>
      </c>
      <c r="B206" s="51" t="s">
        <v>320</v>
      </c>
      <c r="C206" s="15">
        <v>161.30000000000001</v>
      </c>
      <c r="D206" s="15">
        <v>161.30000000000001</v>
      </c>
      <c r="E206" s="15">
        <v>161.30000000000001</v>
      </c>
    </row>
    <row r="207" spans="1:5" ht="15.75">
      <c r="A207" s="7" t="s">
        <v>321</v>
      </c>
      <c r="B207" s="8" t="s">
        <v>322</v>
      </c>
      <c r="C207" s="9">
        <f>SUM(C208:C216)</f>
        <v>98274.900000000009</v>
      </c>
      <c r="D207" s="9">
        <f>SUM(D208:D214)</f>
        <v>89356.5</v>
      </c>
      <c r="E207" s="9">
        <f>SUM(E208:E214)</f>
        <v>89760.7</v>
      </c>
    </row>
    <row r="208" spans="1:5" ht="78.75">
      <c r="A208" s="5" t="s">
        <v>323</v>
      </c>
      <c r="B208" s="51" t="s">
        <v>324</v>
      </c>
      <c r="C208" s="15">
        <v>8664.1</v>
      </c>
      <c r="D208" s="15">
        <v>8541</v>
      </c>
      <c r="E208" s="15">
        <v>8541</v>
      </c>
    </row>
    <row r="209" spans="1:14" ht="63">
      <c r="A209" s="5" t="s">
        <v>325</v>
      </c>
      <c r="B209" s="51" t="s">
        <v>326</v>
      </c>
      <c r="C209" s="15">
        <v>80133.5</v>
      </c>
      <c r="D209" s="16">
        <v>80133.5</v>
      </c>
      <c r="E209" s="16">
        <v>80133.5</v>
      </c>
    </row>
    <row r="210" spans="1:14" ht="31.5">
      <c r="A210" s="5" t="s">
        <v>327</v>
      </c>
      <c r="B210" s="51" t="s">
        <v>328</v>
      </c>
      <c r="C210" s="15">
        <v>2500</v>
      </c>
      <c r="D210" s="16">
        <v>0</v>
      </c>
      <c r="E210" s="16">
        <v>0</v>
      </c>
    </row>
    <row r="211" spans="1:14" ht="31.5">
      <c r="A211" s="5" t="s">
        <v>329</v>
      </c>
      <c r="B211" s="51" t="s">
        <v>330</v>
      </c>
      <c r="C211" s="15">
        <v>682</v>
      </c>
      <c r="D211" s="16">
        <v>682</v>
      </c>
      <c r="E211" s="16">
        <v>682</v>
      </c>
    </row>
    <row r="212" spans="1:14" ht="47.25">
      <c r="A212" s="5" t="s">
        <v>329</v>
      </c>
      <c r="B212" s="51" t="s">
        <v>331</v>
      </c>
      <c r="C212" s="15">
        <v>2000</v>
      </c>
      <c r="D212" s="16">
        <v>0</v>
      </c>
      <c r="E212" s="16">
        <v>0</v>
      </c>
    </row>
    <row r="213" spans="1:14" ht="47.25">
      <c r="A213" s="5" t="s">
        <v>329</v>
      </c>
      <c r="B213" s="51" t="s">
        <v>332</v>
      </c>
      <c r="C213" s="15">
        <v>3214.5</v>
      </c>
      <c r="D213" s="16">
        <v>0</v>
      </c>
      <c r="E213" s="16">
        <v>0</v>
      </c>
    </row>
    <row r="214" spans="1:14" ht="47.25">
      <c r="A214" s="5" t="s">
        <v>329</v>
      </c>
      <c r="B214" s="51" t="s">
        <v>333</v>
      </c>
      <c r="C214" s="15">
        <v>0</v>
      </c>
      <c r="D214" s="16">
        <v>0</v>
      </c>
      <c r="E214" s="16">
        <v>404.2</v>
      </c>
    </row>
    <row r="215" spans="1:14" ht="31.5">
      <c r="A215" s="5" t="s">
        <v>334</v>
      </c>
      <c r="B215" s="51" t="s">
        <v>335</v>
      </c>
      <c r="C215" s="15">
        <v>465.7</v>
      </c>
      <c r="D215" s="16">
        <v>0</v>
      </c>
      <c r="E215" s="16">
        <v>0</v>
      </c>
    </row>
    <row r="216" spans="1:14" ht="31.5">
      <c r="A216" s="5" t="s">
        <v>334</v>
      </c>
      <c r="B216" s="51" t="s">
        <v>336</v>
      </c>
      <c r="C216" s="15">
        <v>615.1</v>
      </c>
      <c r="D216" s="16">
        <v>0</v>
      </c>
      <c r="E216" s="16">
        <v>0</v>
      </c>
    </row>
    <row r="217" spans="1:14" ht="15.75">
      <c r="A217" s="7" t="s">
        <v>337</v>
      </c>
      <c r="B217" s="8" t="s">
        <v>338</v>
      </c>
      <c r="C217" s="9">
        <f>C218</f>
        <v>270</v>
      </c>
      <c r="D217" s="9">
        <v>0</v>
      </c>
      <c r="E217" s="9">
        <v>0</v>
      </c>
    </row>
    <row r="218" spans="1:14" ht="47.25">
      <c r="A218" s="17" t="s">
        <v>339</v>
      </c>
      <c r="B218" s="14" t="s">
        <v>340</v>
      </c>
      <c r="C218" s="15">
        <v>270</v>
      </c>
      <c r="D218" s="15">
        <v>0</v>
      </c>
      <c r="E218" s="15">
        <v>0</v>
      </c>
    </row>
    <row r="219" spans="1:14" ht="15.75">
      <c r="A219" s="7" t="s">
        <v>341</v>
      </c>
      <c r="B219" s="8" t="s">
        <v>342</v>
      </c>
      <c r="C219" s="33">
        <f>C220</f>
        <v>17.5</v>
      </c>
      <c r="D219" s="33">
        <v>0</v>
      </c>
      <c r="E219" s="33">
        <v>0</v>
      </c>
    </row>
    <row r="220" spans="1:14" ht="31.5">
      <c r="A220" s="17" t="s">
        <v>343</v>
      </c>
      <c r="B220" s="14" t="s">
        <v>344</v>
      </c>
      <c r="C220" s="16">
        <v>17.5</v>
      </c>
      <c r="D220" s="16">
        <v>0</v>
      </c>
      <c r="E220" s="16">
        <v>0</v>
      </c>
    </row>
    <row r="221" spans="1:14" ht="15.75">
      <c r="A221" s="7" t="s">
        <v>345</v>
      </c>
      <c r="B221" s="8" t="s">
        <v>346</v>
      </c>
      <c r="C221" s="9">
        <f>C109+C217+C219</f>
        <v>4121615.6999999997</v>
      </c>
      <c r="D221" s="9">
        <f>D109+D217+D219</f>
        <v>3720330.9999999995</v>
      </c>
      <c r="E221" s="9">
        <f>E109+E217+E219</f>
        <v>3669752.4</v>
      </c>
    </row>
    <row r="222" spans="1:14" ht="15.75">
      <c r="A222" s="54" t="s">
        <v>347</v>
      </c>
      <c r="B222" s="54"/>
      <c r="C222" s="9">
        <f>C221+C108</f>
        <v>6437214.2999999998</v>
      </c>
      <c r="D222" s="9">
        <f>D221+D108</f>
        <v>6194119.1999999993</v>
      </c>
      <c r="E222" s="9">
        <f>E221+E108</f>
        <v>6289257.7000000002</v>
      </c>
    </row>
    <row r="223" spans="1:14">
      <c r="B223" s="55"/>
      <c r="C223" s="56"/>
      <c r="D223" s="56"/>
      <c r="E223" s="56"/>
      <c r="F223" s="57"/>
      <c r="G223" s="57"/>
      <c r="H223" s="57"/>
      <c r="I223" s="57"/>
      <c r="J223" s="57"/>
      <c r="K223" s="57"/>
      <c r="L223" s="57"/>
      <c r="M223" s="57"/>
      <c r="N223" s="57"/>
    </row>
    <row r="224" spans="1:14">
      <c r="B224" s="55"/>
      <c r="C224" s="56"/>
      <c r="D224" s="56"/>
      <c r="E224" s="56"/>
      <c r="F224" s="57"/>
      <c r="G224" s="57"/>
      <c r="H224" s="57"/>
      <c r="I224" s="57"/>
      <c r="J224" s="57"/>
      <c r="K224" s="57"/>
      <c r="L224" s="57"/>
      <c r="M224" s="57"/>
      <c r="N224" s="57"/>
    </row>
    <row r="225" spans="2:14">
      <c r="B225" s="55"/>
      <c r="C225" s="56"/>
      <c r="D225" s="56"/>
      <c r="E225" s="56"/>
      <c r="F225" s="57"/>
      <c r="G225" s="57"/>
      <c r="H225" s="57"/>
      <c r="I225" s="57"/>
      <c r="J225" s="57"/>
      <c r="K225" s="57"/>
      <c r="L225" s="57"/>
      <c r="M225" s="57"/>
      <c r="N225" s="57"/>
    </row>
    <row r="226" spans="2:14">
      <c r="B226" s="55"/>
      <c r="C226" s="56"/>
      <c r="D226" s="56"/>
      <c r="E226" s="56"/>
      <c r="F226" s="57"/>
      <c r="G226" s="57"/>
      <c r="H226" s="57"/>
      <c r="I226" s="57"/>
      <c r="J226" s="57"/>
      <c r="K226" s="57"/>
      <c r="L226" s="57"/>
      <c r="M226" s="57"/>
      <c r="N226" s="57"/>
    </row>
    <row r="227" spans="2:14">
      <c r="B227" s="55"/>
      <c r="C227" s="56"/>
      <c r="D227" s="56"/>
      <c r="E227" s="56"/>
      <c r="F227" s="57"/>
      <c r="G227" s="57"/>
      <c r="H227" s="57"/>
      <c r="I227" s="57"/>
      <c r="J227" s="57"/>
      <c r="K227" s="57"/>
      <c r="L227" s="57"/>
      <c r="M227" s="57"/>
      <c r="N227" s="57"/>
    </row>
    <row r="228" spans="2:14">
      <c r="B228" s="55"/>
      <c r="C228" s="56"/>
      <c r="D228" s="56"/>
      <c r="E228" s="56"/>
      <c r="F228" s="57"/>
      <c r="G228" s="57"/>
      <c r="H228" s="57"/>
      <c r="I228" s="57"/>
      <c r="J228" s="57"/>
      <c r="K228" s="57"/>
      <c r="L228" s="57"/>
      <c r="M228" s="57"/>
      <c r="N228" s="57"/>
    </row>
    <row r="229" spans="2:14">
      <c r="B229" s="55"/>
      <c r="C229" s="56"/>
      <c r="D229" s="56"/>
      <c r="E229" s="56"/>
      <c r="F229" s="57"/>
      <c r="G229" s="57"/>
      <c r="H229" s="57"/>
      <c r="I229" s="57"/>
      <c r="J229" s="57"/>
      <c r="K229" s="57"/>
      <c r="L229" s="57"/>
      <c r="M229" s="57"/>
      <c r="N229" s="57"/>
    </row>
    <row r="230" spans="2:14">
      <c r="B230" s="55"/>
      <c r="C230" s="56"/>
      <c r="D230" s="56"/>
      <c r="E230" s="56"/>
      <c r="F230" s="57"/>
      <c r="G230" s="57"/>
      <c r="H230" s="57"/>
      <c r="I230" s="57"/>
      <c r="J230" s="57"/>
      <c r="K230" s="57"/>
      <c r="L230" s="57"/>
      <c r="M230" s="57"/>
      <c r="N230" s="57"/>
    </row>
    <row r="231" spans="2:14">
      <c r="B231" s="55"/>
      <c r="C231" s="56"/>
      <c r="D231" s="56"/>
      <c r="E231" s="56"/>
      <c r="F231" s="57"/>
      <c r="G231" s="57"/>
      <c r="H231" s="57"/>
      <c r="I231" s="57"/>
      <c r="J231" s="57"/>
      <c r="K231" s="57"/>
      <c r="L231" s="57"/>
      <c r="M231" s="57"/>
      <c r="N231" s="57"/>
    </row>
    <row r="232" spans="2:14">
      <c r="B232" s="55"/>
      <c r="C232" s="56"/>
      <c r="D232" s="56"/>
      <c r="E232" s="56"/>
      <c r="F232" s="57"/>
      <c r="G232" s="57"/>
      <c r="H232" s="57"/>
      <c r="I232" s="57"/>
      <c r="J232" s="57"/>
      <c r="K232" s="57"/>
      <c r="L232" s="57"/>
      <c r="M232" s="57"/>
      <c r="N232" s="57"/>
    </row>
    <row r="233" spans="2:14">
      <c r="B233" s="55"/>
      <c r="C233" s="56"/>
      <c r="D233" s="56"/>
      <c r="E233" s="56"/>
      <c r="F233" s="57"/>
      <c r="G233" s="57"/>
      <c r="H233" s="57"/>
      <c r="I233" s="57"/>
      <c r="J233" s="57"/>
      <c r="K233" s="57"/>
      <c r="L233" s="57"/>
      <c r="M233" s="57"/>
      <c r="N233" s="57"/>
    </row>
    <row r="234" spans="2:14">
      <c r="B234" s="55"/>
      <c r="C234" s="56"/>
      <c r="D234" s="56"/>
      <c r="E234" s="56"/>
      <c r="F234" s="57"/>
      <c r="G234" s="57"/>
      <c r="H234" s="57"/>
      <c r="I234" s="57"/>
      <c r="J234" s="57"/>
      <c r="K234" s="57"/>
      <c r="L234" s="57"/>
      <c r="M234" s="57"/>
      <c r="N234" s="57"/>
    </row>
    <row r="235" spans="2:14">
      <c r="B235" s="55"/>
      <c r="C235" s="56"/>
      <c r="D235" s="56"/>
      <c r="E235" s="56"/>
      <c r="F235" s="57"/>
      <c r="G235" s="57"/>
      <c r="H235" s="57"/>
      <c r="I235" s="57"/>
      <c r="J235" s="57"/>
      <c r="K235" s="57"/>
      <c r="L235" s="57"/>
      <c r="M235" s="57"/>
      <c r="N235" s="57"/>
    </row>
    <row r="236" spans="2:14">
      <c r="B236" s="55"/>
      <c r="C236" s="56"/>
      <c r="D236" s="56"/>
      <c r="E236" s="56"/>
      <c r="F236" s="57"/>
      <c r="G236" s="57"/>
      <c r="H236" s="57"/>
      <c r="I236" s="57"/>
      <c r="J236" s="57"/>
      <c r="K236" s="57"/>
      <c r="L236" s="57"/>
      <c r="M236" s="57"/>
      <c r="N236" s="57"/>
    </row>
    <row r="237" spans="2:14">
      <c r="B237" s="55"/>
      <c r="C237" s="56"/>
      <c r="D237" s="56"/>
      <c r="E237" s="56"/>
      <c r="F237" s="57"/>
      <c r="G237" s="57"/>
      <c r="H237" s="57"/>
      <c r="I237" s="57"/>
      <c r="J237" s="57"/>
      <c r="K237" s="57"/>
      <c r="L237" s="57"/>
      <c r="M237" s="57"/>
      <c r="N237" s="57"/>
    </row>
    <row r="238" spans="2:14">
      <c r="B238" s="55"/>
      <c r="C238" s="56"/>
      <c r="D238" s="56"/>
      <c r="E238" s="56"/>
      <c r="F238" s="57"/>
      <c r="G238" s="57"/>
      <c r="H238" s="57"/>
      <c r="I238" s="57"/>
      <c r="J238" s="57"/>
      <c r="K238" s="57"/>
      <c r="L238" s="57"/>
      <c r="M238" s="57"/>
      <c r="N238" s="57"/>
    </row>
    <row r="239" spans="2:14">
      <c r="B239" s="55"/>
      <c r="C239" s="56"/>
      <c r="D239" s="56"/>
      <c r="E239" s="56"/>
      <c r="F239" s="57"/>
      <c r="G239" s="57"/>
      <c r="H239" s="57"/>
      <c r="I239" s="57"/>
      <c r="J239" s="57"/>
      <c r="K239" s="57"/>
      <c r="L239" s="57"/>
      <c r="M239" s="57"/>
      <c r="N239" s="57"/>
    </row>
    <row r="240" spans="2:14">
      <c r="B240" s="55"/>
      <c r="C240" s="56"/>
      <c r="D240" s="56"/>
      <c r="E240" s="56"/>
      <c r="F240" s="57"/>
      <c r="G240" s="57"/>
      <c r="H240" s="57"/>
      <c r="I240" s="57"/>
      <c r="J240" s="57"/>
      <c r="K240" s="57"/>
      <c r="L240" s="57"/>
      <c r="M240" s="57"/>
      <c r="N240" s="57"/>
    </row>
    <row r="241" spans="2:14">
      <c r="B241" s="55"/>
      <c r="C241" s="56"/>
      <c r="D241" s="56"/>
      <c r="E241" s="56"/>
      <c r="F241" s="57"/>
      <c r="G241" s="57"/>
      <c r="H241" s="57"/>
      <c r="I241" s="57"/>
      <c r="J241" s="57"/>
      <c r="K241" s="57"/>
      <c r="L241" s="57"/>
      <c r="M241" s="57"/>
      <c r="N241" s="57"/>
    </row>
    <row r="242" spans="2:14">
      <c r="B242" s="55"/>
      <c r="C242" s="56"/>
      <c r="D242" s="56"/>
      <c r="E242" s="56"/>
      <c r="F242" s="57"/>
      <c r="G242" s="57"/>
      <c r="H242" s="57"/>
      <c r="I242" s="57"/>
      <c r="J242" s="57"/>
      <c r="K242" s="57"/>
      <c r="L242" s="57"/>
      <c r="M242" s="57"/>
      <c r="N242" s="57"/>
    </row>
    <row r="243" spans="2:14">
      <c r="B243" s="55"/>
      <c r="C243" s="56"/>
      <c r="D243" s="56"/>
      <c r="E243" s="56"/>
      <c r="F243" s="57"/>
      <c r="G243" s="57"/>
      <c r="H243" s="57"/>
      <c r="I243" s="57"/>
      <c r="J243" s="57"/>
      <c r="K243" s="57"/>
      <c r="L243" s="57"/>
      <c r="M243" s="57"/>
      <c r="N243" s="57"/>
    </row>
    <row r="244" spans="2:14">
      <c r="B244" s="55"/>
      <c r="C244" s="56"/>
      <c r="D244" s="56"/>
      <c r="E244" s="56"/>
      <c r="F244" s="57"/>
      <c r="G244" s="57"/>
      <c r="H244" s="57"/>
      <c r="I244" s="57"/>
      <c r="J244" s="57"/>
      <c r="K244" s="57"/>
      <c r="L244" s="57"/>
      <c r="M244" s="57"/>
      <c r="N244" s="57"/>
    </row>
    <row r="245" spans="2:14">
      <c r="B245" s="55"/>
      <c r="C245" s="56"/>
      <c r="D245" s="56"/>
      <c r="E245" s="56"/>
      <c r="F245" s="57"/>
      <c r="G245" s="57"/>
      <c r="H245" s="57"/>
      <c r="I245" s="57"/>
      <c r="J245" s="57"/>
      <c r="K245" s="57"/>
      <c r="L245" s="57"/>
      <c r="M245" s="57"/>
      <c r="N245" s="57"/>
    </row>
    <row r="246" spans="2:14">
      <c r="B246" s="55"/>
      <c r="C246" s="56"/>
      <c r="D246" s="56"/>
      <c r="E246" s="56"/>
      <c r="F246" s="57"/>
      <c r="G246" s="57"/>
      <c r="H246" s="57"/>
      <c r="I246" s="57"/>
      <c r="J246" s="57"/>
      <c r="K246" s="57"/>
      <c r="L246" s="57"/>
      <c r="M246" s="57"/>
      <c r="N246" s="57"/>
    </row>
    <row r="247" spans="2:14">
      <c r="B247" s="55"/>
      <c r="C247" s="56"/>
      <c r="D247" s="56"/>
      <c r="E247" s="56"/>
      <c r="F247" s="57"/>
      <c r="G247" s="57"/>
      <c r="H247" s="57"/>
      <c r="I247" s="57"/>
      <c r="J247" s="57"/>
      <c r="K247" s="57"/>
      <c r="L247" s="57"/>
      <c r="M247" s="57"/>
      <c r="N247" s="57"/>
    </row>
    <row r="248" spans="2:14">
      <c r="B248" s="55"/>
      <c r="C248" s="56"/>
      <c r="D248" s="56"/>
      <c r="E248" s="56"/>
      <c r="F248" s="57"/>
      <c r="G248" s="57"/>
      <c r="H248" s="57"/>
      <c r="I248" s="57"/>
      <c r="J248" s="57"/>
      <c r="K248" s="57"/>
      <c r="L248" s="57"/>
      <c r="M248" s="57"/>
      <c r="N248" s="57"/>
    </row>
    <row r="249" spans="2:14">
      <c r="B249" s="55"/>
      <c r="C249" s="56"/>
      <c r="D249" s="56"/>
      <c r="E249" s="56"/>
      <c r="F249" s="57"/>
      <c r="G249" s="57"/>
      <c r="H249" s="57"/>
      <c r="I249" s="57"/>
      <c r="J249" s="57"/>
      <c r="K249" s="57"/>
      <c r="L249" s="57"/>
      <c r="M249" s="57"/>
      <c r="N249" s="57"/>
    </row>
    <row r="250" spans="2:14">
      <c r="B250" s="55"/>
      <c r="C250" s="56"/>
      <c r="D250" s="56"/>
      <c r="E250" s="56"/>
      <c r="F250" s="57"/>
      <c r="G250" s="57"/>
      <c r="H250" s="57"/>
      <c r="I250" s="57"/>
      <c r="J250" s="57"/>
      <c r="K250" s="57"/>
      <c r="L250" s="57"/>
      <c r="M250" s="57"/>
      <c r="N250" s="57"/>
    </row>
    <row r="251" spans="2:14">
      <c r="B251" s="55"/>
      <c r="C251" s="56"/>
      <c r="D251" s="56"/>
      <c r="E251" s="56"/>
      <c r="F251" s="57"/>
      <c r="G251" s="57"/>
      <c r="H251" s="57"/>
      <c r="I251" s="57"/>
      <c r="J251" s="57"/>
      <c r="K251" s="57"/>
      <c r="L251" s="57"/>
      <c r="M251" s="57"/>
      <c r="N251" s="57"/>
    </row>
    <row r="252" spans="2:14">
      <c r="B252" s="55"/>
      <c r="C252" s="56"/>
      <c r="D252" s="56"/>
      <c r="E252" s="56"/>
      <c r="F252" s="57"/>
      <c r="G252" s="57"/>
      <c r="H252" s="57"/>
      <c r="I252" s="57"/>
      <c r="J252" s="57"/>
      <c r="K252" s="57"/>
      <c r="L252" s="57"/>
      <c r="M252" s="57"/>
      <c r="N252" s="57"/>
    </row>
    <row r="253" spans="2:14">
      <c r="B253" s="55"/>
      <c r="C253" s="56"/>
      <c r="D253" s="56"/>
      <c r="E253" s="56"/>
      <c r="F253" s="57"/>
      <c r="G253" s="57"/>
      <c r="H253" s="57"/>
      <c r="I253" s="57"/>
      <c r="J253" s="57"/>
      <c r="K253" s="57"/>
      <c r="L253" s="57"/>
      <c r="M253" s="57"/>
      <c r="N253" s="57"/>
    </row>
    <row r="254" spans="2:14">
      <c r="B254" s="55"/>
      <c r="C254" s="56"/>
      <c r="D254" s="56"/>
      <c r="E254" s="56"/>
      <c r="F254" s="57"/>
      <c r="G254" s="57"/>
      <c r="H254" s="57"/>
      <c r="I254" s="57"/>
      <c r="J254" s="57"/>
      <c r="K254" s="57"/>
      <c r="L254" s="57"/>
      <c r="M254" s="57"/>
      <c r="N254" s="57"/>
    </row>
    <row r="255" spans="2:14">
      <c r="B255" s="55"/>
      <c r="C255" s="56"/>
      <c r="D255" s="56"/>
      <c r="E255" s="56"/>
      <c r="F255" s="57"/>
      <c r="G255" s="57"/>
      <c r="H255" s="57"/>
      <c r="I255" s="57"/>
      <c r="J255" s="57"/>
      <c r="K255" s="57"/>
      <c r="L255" s="57"/>
      <c r="M255" s="57"/>
      <c r="N255" s="57"/>
    </row>
  </sheetData>
  <mergeCells count="7">
    <mergeCell ref="A107:B107"/>
    <mergeCell ref="A1:E1"/>
    <mergeCell ref="A2:E2"/>
    <mergeCell ref="A3:E3"/>
    <mergeCell ref="A4:E4"/>
    <mergeCell ref="A5:D5"/>
    <mergeCell ref="A10:A11"/>
  </mergeCells>
  <hyperlinks>
    <hyperlink ref="B85" r:id="rId1" display="consultantplus://offline/ref=988EC015ECBBF128B41797C3F93EFEE418A639455C871F0F56FDEF5480375203D55CBFEB8F11FA2C863F8EB8F7B01CF71C7C854735E60A15i2XAK"/>
    <hyperlink ref="B88" r:id="rId2" display="consultantplus://offline/ref=A5C545EE8C1C93B0B058E1FFE19DF454C219EB0B98198F2DC0D7B691EFFF64CC26DC8ECE4D9F7B181B1727911B979A94C0CB426D4AE9j9HFG"/>
    <hyperlink ref="B81" r:id="rId3" display="consultantplus://offline/ref=D42EAC7BD398020209D35F6AF6672FBA6F13F77B84F225875A8095FA102A9B2D8E358CD609751112B9E7A4869E64DFF883BAA8D38BAB06D8YDV9M"/>
    <hyperlink ref="B82" r:id="rId4" display="consultantplus://offline/ref=D42EAC7BD398020209D35F6AF6672FBA6F13F77B84F225875A8095FA102A9B2D8E358CD609751112B9E7A4869E64DFF883BAA8D38BAB06D8YDV9M"/>
    <hyperlink ref="B90" r:id="rId5" display="consultantplus://offline/ref=64FC3C9F96C0230A0CECA4E56C028B5E86A06F799E50F1FABBE4A6CFAC6E9A2AB2A69A82FE33DE9CACC0441FC29EF02FFBFA7ABCF960A970JDh7G"/>
  </hyperlinks>
  <pageMargins left="0.62992125984251968" right="0.35433070866141736" top="0.55118110236220474" bottom="0.23622047244094491" header="0.43307086614173229" footer="0.31496062992125984"/>
  <pageSetup paperSize="9" scale="90" orientation="landscape"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2</vt:lpstr>
      <vt:lpstr>'прил 2'!Заголовки_для_печати</vt:lpstr>
      <vt:lpstr>'прил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2023-02-20T09:36:16Z</cp:lastPrinted>
  <dcterms:created xsi:type="dcterms:W3CDTF">2023-02-17T05:03:10Z</dcterms:created>
  <dcterms:modified xsi:type="dcterms:W3CDTF">2023-03-01T15:56:26Z</dcterms:modified>
</cp:coreProperties>
</file>