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0" windowWidth="27795" windowHeight="11565"/>
  </bookViews>
  <sheets>
    <sheet name="К решению" sheetId="1" r:id="rId1"/>
  </sheets>
  <definedNames>
    <definedName name="_xlnm.Print_Titles" localSheetId="0">'К решению'!$9:$9</definedName>
    <definedName name="_xlnm.Print_Area" localSheetId="0">'К решению'!$A$1:$E$260</definedName>
  </definedNames>
  <calcPr calcId="125725"/>
</workbook>
</file>

<file path=xl/calcChain.xml><?xml version="1.0" encoding="utf-8"?>
<calcChain xmlns="http://schemas.openxmlformats.org/spreadsheetml/2006/main">
  <c r="C255" i="1"/>
  <c r="C250"/>
  <c r="E240"/>
  <c r="D240"/>
  <c r="C240"/>
  <c r="E197"/>
  <c r="E135" s="1"/>
  <c r="E259" s="1"/>
  <c r="D197"/>
  <c r="C197"/>
  <c r="E141"/>
  <c r="D141"/>
  <c r="C141"/>
  <c r="E136"/>
  <c r="D136"/>
  <c r="D135" s="1"/>
  <c r="D259" s="1"/>
  <c r="C136"/>
  <c r="C135" s="1"/>
  <c r="C259" s="1"/>
  <c r="C131"/>
  <c r="E129"/>
  <c r="D129"/>
  <c r="C129"/>
  <c r="E85"/>
  <c r="D85"/>
  <c r="C85"/>
  <c r="E75"/>
  <c r="D75"/>
  <c r="C75"/>
  <c r="E68"/>
  <c r="D68"/>
  <c r="C68"/>
  <c r="E63"/>
  <c r="E62" s="1"/>
  <c r="D63"/>
  <c r="D62" s="1"/>
  <c r="C63"/>
  <c r="C62" s="1"/>
  <c r="E57"/>
  <c r="E56" s="1"/>
  <c r="D57"/>
  <c r="C57"/>
  <c r="E52"/>
  <c r="D52"/>
  <c r="C52"/>
  <c r="E41"/>
  <c r="D41"/>
  <c r="C41"/>
  <c r="E36"/>
  <c r="D36"/>
  <c r="C36"/>
  <c r="E33"/>
  <c r="D33"/>
  <c r="D31" s="1"/>
  <c r="C33"/>
  <c r="E31"/>
  <c r="C31"/>
  <c r="E24"/>
  <c r="D24"/>
  <c r="C24"/>
  <c r="C23" s="1"/>
  <c r="E23"/>
  <c r="D23"/>
  <c r="E18"/>
  <c r="D18"/>
  <c r="C18"/>
  <c r="E11"/>
  <c r="D11"/>
  <c r="C11"/>
  <c r="E10"/>
  <c r="D10"/>
  <c r="C10"/>
  <c r="D56" l="1"/>
  <c r="D133" s="1"/>
  <c r="E133"/>
  <c r="C40"/>
  <c r="E40"/>
  <c r="C56"/>
  <c r="C133" s="1"/>
  <c r="C134" s="1"/>
  <c r="C260" s="1"/>
  <c r="D40"/>
  <c r="D134" l="1"/>
  <c r="D260" s="1"/>
  <c r="E134"/>
  <c r="E260" s="1"/>
</calcChain>
</file>

<file path=xl/sharedStrings.xml><?xml version="1.0" encoding="utf-8"?>
<sst xmlns="http://schemas.openxmlformats.org/spreadsheetml/2006/main" count="508" uniqueCount="407">
  <si>
    <t xml:space="preserve"> Миасского городского округа</t>
  </si>
  <si>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</si>
  <si>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</si>
  <si>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</si>
  <si>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</si>
  <si>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Сумма на 2022 год</t>
  </si>
  <si>
    <t>Сумма на 2023 год</t>
  </si>
  <si>
    <t>Сумма на 2024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</si>
  <si>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</si>
  <si>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</si>
  <si>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</si>
  <si>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</si>
  <si>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</si>
  <si>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</si>
  <si>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</si>
  <si>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</si>
  <si>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</si>
  <si>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</si>
  <si>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</si>
  <si>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</si>
  <si>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</si>
  <si>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</si>
  <si>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</si>
  <si>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</si>
  <si>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</si>
  <si>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</si>
  <si>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</si>
  <si>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</si>
  <si>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</si>
  <si>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</si>
  <si>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</si>
  <si>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</si>
  <si>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</si>
  <si>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</si>
  <si>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</si>
  <si>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</si>
  <si>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</si>
  <si>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</si>
  <si>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</si>
  <si>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</si>
  <si>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</si>
  <si>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</si>
  <si>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</si>
  <si>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</si>
  <si>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</si>
  <si>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</si>
  <si>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</si>
  <si>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</si>
  <si>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</si>
  <si>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</si>
  <si>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</si>
  <si>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</si>
  <si>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</si>
  <si>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</si>
  <si>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</si>
  <si>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</si>
  <si>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</si>
  <si>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</si>
  <si>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</si>
  <si>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</si>
  <si>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</si>
  <si>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</si>
  <si>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</si>
  <si>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</si>
  <si>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</si>
  <si>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</si>
  <si>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</si>
  <si>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</si>
  <si>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</si>
  <si>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</si>
  <si>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</si>
  <si>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</si>
  <si>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</si>
  <si>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</si>
  <si>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</si>
  <si>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</si>
  <si>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</si>
  <si>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</si>
  <si>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</si>
  <si>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</si>
  <si>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</si>
  <si>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</si>
  <si>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</si>
  <si>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</si>
  <si>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</si>
  <si>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</si>
  <si>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</si>
  <si>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</si>
  <si>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</si>
  <si>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</si>
  <si>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</si>
  <si>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</si>
  <si>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</si>
  <si>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</si>
  <si>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</si>
  <si>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</si>
  <si>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</si>
  <si>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</si>
  <si>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</si>
  <si>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</si>
  <si>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</si>
  <si>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</si>
  <si>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</si>
  <si>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</si>
  <si>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</si>
  <si>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</si>
  <si>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</si>
  <si>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</si>
  <si>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</si>
  <si>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</si>
  <si>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</si>
  <si>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</si>
  <si>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</si>
  <si>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</si>
  <si>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285 1 13 02994 04 0000 130</t>
  </si>
  <si>
    <t>287 1 13 02994 04 0000 130</t>
  </si>
  <si>
    <t>288 1 13 02994 04 0000 130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</si>
  <si>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</si>
  <si>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</si>
  <si>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</si>
  <si>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</si>
  <si>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</si>
  <si>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</si>
  <si>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</si>
  <si>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</si>
  <si>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</si>
  <si>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</si>
  <si>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</si>
  <si>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</si>
  <si>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</si>
  <si>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</si>
  <si>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</si>
  <si>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</si>
  <si>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</si>
  <si>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</si>
  <si>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</si>
  <si>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</si>
  <si>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</si>
  <si>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</si>
  <si>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</si>
  <si>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</si>
  <si>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</si>
  <si>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</si>
  <si>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</si>
  <si>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</si>
  <si>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</si>
  <si>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</si>
  <si>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</si>
  <si>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</si>
  <si>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</si>
  <si>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</si>
  <si>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</si>
  <si>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</si>
  <si>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</si>
  <si>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</si>
  <si>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</si>
  <si>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</si>
  <si>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012 1 16 01113 01 0000 140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</si>
  <si>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</si>
  <si>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</si>
  <si>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</si>
  <si>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</si>
  <si>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</si>
  <si>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292 1 16 01154 01 0000 140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</si>
  <si>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</si>
  <si>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</si>
  <si>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</si>
  <si>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</si>
  <si>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</si>
  <si>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</si>
  <si>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</si>
  <si>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</si>
  <si>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</si>
  <si>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</si>
  <si>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</si>
  <si>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</si>
  <si>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</si>
  <si>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</si>
  <si>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</si>
  <si>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</si>
  <si>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285 1 16 07010 04 0000 140</t>
  </si>
  <si>
    <t>288 1 16 07010 04 0000 140</t>
  </si>
  <si>
    <t>289 1 16 07010 04 0000 140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</si>
  <si>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</si>
  <si>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</si>
  <si>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288 1 16 09040 04 0000 140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</si>
  <si>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</si>
  <si>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283 1 16 10031 04 0000 140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</si>
  <si>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</si>
  <si>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285 1 16 10031 04 0000 140</t>
  </si>
  <si>
    <t xml:space="preserve">Возмещение ущерба при возникновении страховых случаев, когда выгодоприобретателями выступают получатели средств бюджета городского округа </t>
  </si>
  <si>
    <t>288 1 16 10031 04 0000 140</t>
  </si>
  <si>
    <t>291 1 16 10031 04 0000 140</t>
  </si>
  <si>
    <t>283 1 16 10032 04 0000 140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</si>
  <si>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</si>
  <si>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</si>
  <si>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</si>
  <si>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</si>
  <si>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</si>
  <si>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</si>
  <si>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</si>
  <si>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</si>
  <si>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141 1 16 10123 01 0000 140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</si>
  <si>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</si>
  <si>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</si>
  <si>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</si>
  <si>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</si>
  <si>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</si>
  <si>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</si>
  <si>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</si>
  <si>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</si>
  <si>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</si>
  <si>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</si>
  <si>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</si>
  <si>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</si>
  <si>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</si>
  <si>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</si>
  <si>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</si>
  <si>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</si>
  <si>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</si>
  <si>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</si>
  <si>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</si>
  <si>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</si>
  <si>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</si>
  <si>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</si>
  <si>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</si>
  <si>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</si>
  <si>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</si>
  <si>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</si>
  <si>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</si>
  <si>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</si>
  <si>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</si>
  <si>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</si>
  <si>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</si>
  <si>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</si>
  <si>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</si>
  <si>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</si>
  <si>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</si>
  <si>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</si>
  <si>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</si>
  <si>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</si>
  <si>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</si>
  <si>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</si>
  <si>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</si>
  <si>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</si>
  <si>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288 2 02 25169 04 0000 150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</si>
  <si>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</si>
  <si>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</si>
  <si>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</si>
  <si>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</si>
  <si>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</si>
  <si>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283 2 02 25269 04 0000 150</t>
  </si>
  <si>
    <t>Прочие субсидии бюджетам городских округов на государственную поддержку закупки контейнеров для раздельного накопления твердых коммунальных отходов</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</si>
  <si>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</si>
  <si>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</si>
  <si>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</si>
  <si>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</si>
  <si>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</si>
  <si>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</si>
  <si>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</si>
  <si>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государственную поддержку отрасли культуры (Федеральный проект "Сохранение культурного и исторического наследия")</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</si>
  <si>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</si>
  <si>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</si>
  <si>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</si>
  <si>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</si>
  <si>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</si>
  <si>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289 2 02 25590 04 0000 150</t>
  </si>
  <si>
    <t>Субсидии бюджетам городских округов на техническое оснащение муниципальных музеев</t>
  </si>
  <si>
    <t>287 2 02 25753 04 0000 150</t>
  </si>
  <si>
    <t>Субсидии бюджетам на софинансирование закупки оборудования для создания "умных" спортивных площадок</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</si>
  <si>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</si>
  <si>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</si>
  <si>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капитальные вложения в объекты физической культуры и спорта </t>
  </si>
  <si>
    <t>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</si>
  <si>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Субсидии бюджетам городских округов на софинансирование закупки оборудования для создания "умных" спортивных площадок</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</si>
  <si>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</si>
  <si>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</si>
  <si>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</si>
  <si>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</si>
  <si>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</si>
  <si>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</si>
  <si>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</si>
  <si>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</si>
  <si>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</si>
  <si>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</si>
  <si>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</si>
  <si>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</si>
  <si>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</si>
  <si>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</si>
  <si>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</si>
  <si>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</si>
  <si>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</si>
  <si>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</si>
  <si>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закупку оборудования для создания «умных» спортивных площадок</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</si>
  <si>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</si>
  <si>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</si>
  <si>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</si>
  <si>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</si>
  <si>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</si>
  <si>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</si>
  <si>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</si>
  <si>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288 202 29999 04 0000 150</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</si>
  <si>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</si>
  <si>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</si>
  <si>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</si>
  <si>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</si>
  <si>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</si>
  <si>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</si>
  <si>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</si>
  <si>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организацию и проведение мероприятий с детьми и молодежью</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</si>
  <si>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</si>
  <si>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</si>
  <si>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</si>
  <si>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</si>
  <si>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</si>
  <si>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</si>
  <si>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</si>
  <si>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</si>
  <si>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</si>
  <si>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</si>
  <si>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</si>
  <si>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</si>
  <si>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</si>
  <si>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</si>
  <si>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</si>
  <si>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285 2 02 30024 04 0000 150</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</si>
  <si>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</si>
  <si>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</si>
  <si>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</si>
  <si>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</si>
  <si>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</si>
  <si>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</si>
  <si>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</si>
  <si>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</si>
  <si>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</si>
  <si>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</si>
  <si>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</si>
  <si>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</si>
  <si>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</si>
  <si>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</si>
  <si>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</si>
  <si>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</si>
  <si>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</si>
  <si>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</si>
  <si>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288 2 02 30024 04 0000 150</t>
  </si>
  <si>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</si>
  <si>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</si>
  <si>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</si>
  <si>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</si>
  <si>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</si>
  <si>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ВС РФ</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</si>
  <si>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</si>
  <si>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</si>
  <si>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</si>
  <si>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</si>
  <si>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</si>
  <si>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</si>
  <si>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</si>
  <si>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</si>
  <si>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</si>
  <si>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</si>
  <si>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</si>
  <si>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</si>
  <si>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</si>
  <si>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</si>
  <si>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</si>
  <si>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</si>
  <si>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</si>
  <si>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</si>
  <si>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</si>
  <si>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</si>
  <si>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</si>
  <si>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</si>
  <si>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</si>
  <si>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</si>
  <si>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</si>
  <si>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</si>
  <si>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</si>
  <si>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</si>
  <si>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</si>
  <si>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</si>
  <si>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</si>
  <si>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</si>
  <si>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</si>
  <si>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</si>
  <si>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289 2 02 49999 04 0000 150</t>
  </si>
  <si>
    <t>Прочие межбюджетные трансферты, передаваемые бюджетам городских округов на выплату денежного вознаграждения победителям областных конкурсов в сфере культуры и кинематографии среди муниципальных учреждений культуры</t>
  </si>
  <si>
    <t>000 2 04 00000 00 0000 000</t>
  </si>
  <si>
    <t>Безвозмездные поступления от негосударственных организаций</t>
  </si>
  <si>
    <t>285 2 04 04010 04 0000 150</t>
  </si>
  <si>
    <t>Предоставление негосударственными организациями грантов для получателей средств бюджетов городских округов</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</si>
  <si>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</si>
  <si>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</si>
  <si>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</si>
  <si>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</si>
  <si>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</si>
  <si>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</si>
  <si>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</si>
  <si>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</si>
  <si>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287 2 07 04020 04 0000 150</t>
  </si>
  <si>
    <t>288 2 07 04020 04 0000 150</t>
  </si>
  <si>
    <t>000 2 00 00000 00 0000 000</t>
  </si>
  <si>
    <t>БЕЗВОЗМЕЗДНЫЕ ПОСТУПЛЕНИЯ</t>
  </si>
  <si>
    <t>ВСЕГО ДОХОДОВ</t>
  </si>
  <si>
    <t>ПРИЛОЖЕНИЕ 1</t>
  </si>
  <si>
    <t>к Решению Собрания депутатов</t>
  </si>
  <si>
    <t>от 23.12.2022 г. №1</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</si>
</sst>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6">
    <font>
      <sz val="11"/>
      <color theme="1"/>
      <name val="Calibri"/>
      <family val="2"/>
      <charset val="204"/>
      <scheme val="minor"/>
    </font>
    <font>
      <sz val="10"/>
      <name val="Arial Cyr"/>
      <charset val="204"/>
    </font>
    <font>
      <sz val="12"/>
      <name val="Times New Roman"/>
      <family val="1"/>
      <charset val="204"/>
    </font>
    <font>
      <sz val="10.5"/>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sz val="10"/>
      <name val="Arial"/>
      <family val="2"/>
      <charset val="204"/>
    </font>
    <font>
      <b/>
      <sz val="11"/>
      <color rgb="FFFF0000"/>
      <name val="Times New Roman"/>
      <family val="1"/>
      <charset val="204"/>
    </font>
    <font>
      <u/>
      <sz val="12"/>
      <name val="Times New Roman"/>
      <family val="1"/>
      <charset val="204"/>
    </font>
    <font>
      <sz val="14"/>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 fillId="0" borderId="0"/>
    <xf numFmtId="0" fontId="11" fillId="0" borderId="0"/>
    <xf numFmtId="166" fontId="1" fillId="0" borderId="0" applyFont="0" applyFill="0" applyBorder="0" applyAlignment="0" applyProtection="0"/>
    <xf numFmtId="0" fontId="1" fillId="0" borderId="0" applyFont="0" applyFill="0" applyBorder="0" applyAlignment="0" applyProtection="0"/>
    <xf numFmtId="166" fontId="15" fillId="0" borderId="0" applyFont="0" applyFill="0" applyBorder="0" applyAlignment="0" applyProtection="0"/>
  </cellStyleXfs>
  <cellXfs count="83">
    <xf numFmtId="0" fontId="0" fillId="0" borderId="0" xfId="0"/>
    <xf numFmtId="0" fontId="2" fillId="2" borderId="0" xfId="1" applyFont="1" applyFill="1" applyAlignment="1">
      <alignment horizontal="center" vertical="center" wrapText="1"/>
    </xf>
    <xf numFmtId="0" fontId="3" fillId="2" borderId="0" xfId="1" applyFont="1" applyFill="1" applyAlignment="1">
      <alignment horizontal="justify" vertical="center" wrapText="1"/>
    </xf>
    <xf numFmtId="0" fontId="4" fillId="2" borderId="0" xfId="1" applyFont="1" applyFill="1" applyAlignment="1">
      <alignment horizontal="right" vertical="center" wrapText="1"/>
    </xf>
    <xf numFmtId="0" fontId="4" fillId="2" borderId="0" xfId="1" applyFont="1" applyFill="1" applyAlignment="1">
      <alignment vertical="center" wrapText="1"/>
    </xf>
    <xf numFmtId="0" fontId="4" fillId="0" borderId="0" xfId="1" applyFont="1" applyFill="1"/>
    <xf numFmtId="0" fontId="2" fillId="2" borderId="0" xfId="1" applyFont="1" applyFill="1" applyAlignment="1">
      <alignment horizontal="justify" vertical="center" wrapText="1"/>
    </xf>
    <xf numFmtId="0" fontId="2" fillId="2" borderId="0" xfId="1" applyFont="1" applyFill="1" applyAlignment="1">
      <alignment horizontal="right" vertical="center"/>
    </xf>
    <xf numFmtId="164" fontId="5" fillId="2" borderId="0" xfId="1" applyNumberFormat="1" applyFont="1" applyFill="1" applyBorder="1" applyAlignment="1">
      <alignment horizontal="center" wrapText="1"/>
    </xf>
    <xf numFmtId="164" fontId="5"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2" xfId="1" applyFont="1" applyFill="1" applyBorder="1" applyAlignment="1">
      <alignment horizontal="justify" vertical="center" wrapText="1"/>
    </xf>
    <xf numFmtId="165" fontId="5" fillId="2" borderId="2" xfId="2" applyNumberFormat="1" applyFont="1" applyFill="1" applyBorder="1" applyAlignment="1">
      <alignment horizontal="center" vertical="center" wrapText="1"/>
    </xf>
    <xf numFmtId="0" fontId="6" fillId="2" borderId="0" xfId="1" applyFont="1" applyFill="1" applyAlignment="1">
      <alignment vertical="center" wrapText="1"/>
    </xf>
    <xf numFmtId="0" fontId="2" fillId="0" borderId="3" xfId="1" applyFont="1" applyFill="1" applyBorder="1" applyAlignment="1">
      <alignment horizontal="center" vertical="center" wrapText="1"/>
    </xf>
    <xf numFmtId="0" fontId="7" fillId="0"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0" borderId="2" xfId="1" applyFont="1" applyFill="1" applyBorder="1" applyAlignment="1">
      <alignment horizontal="justify" vertical="center" wrapText="1"/>
    </xf>
    <xf numFmtId="165" fontId="2" fillId="2" borderId="2" xfId="2"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165" fontId="2" fillId="2" borderId="0" xfId="2"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justify" vertical="center" wrapText="1"/>
    </xf>
    <xf numFmtId="0" fontId="10" fillId="2" borderId="0" xfId="1" applyFont="1" applyFill="1" applyAlignment="1">
      <alignment vertical="center" wrapText="1"/>
    </xf>
    <xf numFmtId="3" fontId="5" fillId="0" borderId="2" xfId="1" applyNumberFormat="1" applyFont="1" applyFill="1" applyBorder="1" applyAlignment="1">
      <alignment horizontal="center" vertical="center" wrapText="1"/>
    </xf>
    <xf numFmtId="3" fontId="5" fillId="0" borderId="2" xfId="1" applyNumberFormat="1" applyFont="1" applyFill="1" applyBorder="1" applyAlignment="1">
      <alignment horizontal="justify" vertical="center" wrapText="1"/>
    </xf>
    <xf numFmtId="0" fontId="2" fillId="0" borderId="2" xfId="4" applyFont="1" applyFill="1" applyBorder="1" applyAlignment="1">
      <alignment horizontal="justify" vertical="center" wrapText="1"/>
    </xf>
    <xf numFmtId="0" fontId="5" fillId="0" borderId="2" xfId="1" applyFont="1" applyFill="1" applyBorder="1" applyAlignment="1">
      <alignment horizontal="center" vertical="center" wrapText="1"/>
    </xf>
    <xf numFmtId="0" fontId="5" fillId="0" borderId="2" xfId="1" quotePrefix="1" applyFont="1" applyFill="1" applyBorder="1" applyAlignment="1">
      <alignment horizontal="justify" vertical="center" wrapText="1"/>
    </xf>
    <xf numFmtId="0" fontId="4" fillId="3" borderId="0" xfId="1" applyFont="1" applyFill="1" applyAlignment="1">
      <alignment vertical="center" wrapText="1"/>
    </xf>
    <xf numFmtId="0" fontId="2" fillId="2" borderId="2" xfId="1" applyFont="1" applyFill="1" applyBorder="1" applyAlignment="1">
      <alignment horizontal="justify" vertical="center" wrapText="1"/>
    </xf>
    <xf numFmtId="0" fontId="5" fillId="2" borderId="2" xfId="1" quotePrefix="1" applyFont="1" applyFill="1" applyBorder="1" applyAlignment="1">
      <alignment horizontal="justify" vertical="center" wrapText="1"/>
    </xf>
    <xf numFmtId="49" fontId="5" fillId="2" borderId="5" xfId="5" applyNumberFormat="1" applyFont="1" applyFill="1" applyBorder="1" applyAlignment="1">
      <alignment horizontal="center" vertical="center" wrapText="1"/>
    </xf>
    <xf numFmtId="49" fontId="5"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165" fontId="2" fillId="2" borderId="7" xfId="0" applyNumberFormat="1" applyFont="1" applyFill="1" applyBorder="1" applyAlignment="1">
      <alignment horizontal="center" vertical="center" wrapText="1"/>
    </xf>
    <xf numFmtId="0" fontId="1" fillId="0" borderId="0" xfId="1"/>
    <xf numFmtId="165" fontId="2" fillId="2" borderId="2" xfId="0"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165" fontId="4" fillId="2" borderId="0" xfId="1" applyNumberFormat="1" applyFont="1" applyFill="1" applyAlignment="1">
      <alignment vertical="center" wrapText="1"/>
    </xf>
    <xf numFmtId="165" fontId="7" fillId="2" borderId="2" xfId="2" applyNumberFormat="1" applyFont="1" applyFill="1" applyBorder="1" applyAlignment="1">
      <alignment horizontal="center" vertical="center" wrapText="1"/>
    </xf>
    <xf numFmtId="165" fontId="5" fillId="2" borderId="2" xfId="1" applyNumberFormat="1" applyFont="1" applyFill="1" applyBorder="1" applyAlignment="1">
      <alignment horizontal="center" vertical="center" wrapText="1"/>
    </xf>
    <xf numFmtId="165" fontId="10" fillId="0" borderId="0" xfId="1" applyNumberFormat="1" applyFont="1" applyFill="1" applyBorder="1" applyAlignment="1">
      <alignment horizontal="center" vertical="center" wrapText="1"/>
    </xf>
    <xf numFmtId="49" fontId="2" fillId="2" borderId="3" xfId="4" applyNumberFormat="1" applyFont="1" applyFill="1" applyBorder="1" applyAlignment="1">
      <alignment horizontal="center" vertical="center" wrapText="1"/>
    </xf>
    <xf numFmtId="0" fontId="7" fillId="2" borderId="2" xfId="1" applyFont="1" applyFill="1" applyBorder="1" applyAlignment="1">
      <alignment horizontal="justify" vertical="center" wrapText="1"/>
    </xf>
    <xf numFmtId="0" fontId="7" fillId="2" borderId="2" xfId="1" applyFont="1" applyFill="1" applyBorder="1" applyAlignment="1">
      <alignment vertical="top" wrapText="1"/>
    </xf>
    <xf numFmtId="3" fontId="7" fillId="2" borderId="2" xfId="1" applyNumberFormat="1" applyFont="1" applyFill="1" applyBorder="1" applyAlignment="1">
      <alignment horizontal="justify" vertical="center" wrapText="1"/>
    </xf>
    <xf numFmtId="49" fontId="2" fillId="2" borderId="2" xfId="4" applyNumberFormat="1" applyFont="1" applyFill="1" applyBorder="1" applyAlignment="1">
      <alignment horizontal="center" vertical="center" wrapText="1"/>
    </xf>
    <xf numFmtId="0" fontId="12" fillId="2" borderId="0" xfId="1" applyFont="1" applyFill="1" applyAlignment="1">
      <alignment vertical="center" wrapText="1"/>
    </xf>
    <xf numFmtId="49" fontId="2" fillId="2" borderId="5" xfId="4" applyNumberFormat="1" applyFont="1" applyFill="1" applyBorder="1" applyAlignment="1">
      <alignment horizontal="center" vertical="center" wrapText="1"/>
    </xf>
    <xf numFmtId="0" fontId="7" fillId="2" borderId="2" xfId="0" applyFont="1" applyFill="1" applyBorder="1" applyAlignment="1">
      <alignment horizontal="justify" vertical="center" wrapText="1" readingOrder="1"/>
    </xf>
    <xf numFmtId="0" fontId="10" fillId="0" borderId="0" xfId="1" applyFont="1" applyFill="1" applyAlignment="1">
      <alignment vertical="center" wrapText="1"/>
    </xf>
    <xf numFmtId="165" fontId="10" fillId="0" borderId="0" xfId="1" applyNumberFormat="1" applyFont="1" applyFill="1" applyAlignment="1">
      <alignment vertical="center" wrapText="1"/>
    </xf>
    <xf numFmtId="0" fontId="12" fillId="0" borderId="0" xfId="1" applyFont="1" applyFill="1" applyAlignment="1">
      <alignment vertical="center" wrapText="1"/>
    </xf>
    <xf numFmtId="49" fontId="2" fillId="0" borderId="2" xfId="5" applyNumberFormat="1" applyFont="1" applyFill="1" applyBorder="1" applyAlignment="1">
      <alignment horizontal="center" vertical="center" wrapText="1"/>
    </xf>
    <xf numFmtId="3" fontId="2" fillId="2" borderId="5" xfId="1" applyNumberFormat="1" applyFont="1" applyFill="1" applyBorder="1" applyAlignment="1">
      <alignment horizontal="center" vertical="center" wrapText="1"/>
    </xf>
    <xf numFmtId="0" fontId="2" fillId="2" borderId="2" xfId="1" applyFont="1" applyFill="1" applyBorder="1" applyAlignment="1">
      <alignment horizontal="justify" vertical="center"/>
    </xf>
    <xf numFmtId="49" fontId="5" fillId="2" borderId="8" xfId="5" applyNumberFormat="1" applyFont="1" applyFill="1" applyBorder="1" applyAlignment="1">
      <alignment horizontal="justify" vertical="center" wrapText="1"/>
    </xf>
    <xf numFmtId="0" fontId="2" fillId="2" borderId="2" xfId="1" applyFont="1" applyFill="1" applyBorder="1" applyAlignment="1">
      <alignment horizontal="center" vertical="center"/>
    </xf>
    <xf numFmtId="49" fontId="2" fillId="2" borderId="2" xfId="1" applyNumberFormat="1" applyFont="1" applyFill="1" applyBorder="1" applyAlignment="1" applyProtection="1">
      <alignment horizontal="center" vertical="center" wrapText="1"/>
    </xf>
    <xf numFmtId="49" fontId="7" fillId="2" borderId="9" xfId="1" applyNumberFormat="1" applyFont="1" applyFill="1" applyBorder="1" applyAlignment="1" applyProtection="1">
      <alignment horizontal="justify" vertical="center" wrapText="1"/>
    </xf>
    <xf numFmtId="49" fontId="7" fillId="2" borderId="2" xfId="1" applyNumberFormat="1" applyFont="1" applyFill="1" applyBorder="1" applyAlignment="1" applyProtection="1">
      <alignment horizontal="justify" vertical="center" wrapText="1"/>
    </xf>
    <xf numFmtId="0" fontId="7" fillId="2" borderId="2" xfId="1" applyNumberFormat="1" applyFont="1" applyFill="1" applyBorder="1" applyAlignment="1" applyProtection="1">
      <alignment horizontal="justify" vertical="center" wrapText="1"/>
    </xf>
    <xf numFmtId="0" fontId="7" fillId="2" borderId="2" xfId="1" applyNumberFormat="1" applyFont="1" applyFill="1" applyBorder="1" applyAlignment="1">
      <alignment horizontal="justify" vertical="center" wrapText="1"/>
    </xf>
    <xf numFmtId="0" fontId="7" fillId="2" borderId="4" xfId="1" applyFont="1" applyFill="1" applyBorder="1" applyAlignment="1">
      <alignment horizontal="justify" vertical="center" wrapText="1"/>
    </xf>
    <xf numFmtId="0" fontId="4" fillId="2" borderId="0" xfId="1" applyFont="1" applyFill="1" applyAlignment="1">
      <alignment horizontal="center" vertical="center" wrapText="1"/>
    </xf>
    <xf numFmtId="165" fontId="2" fillId="2" borderId="4" xfId="2" applyNumberFormat="1" applyFont="1" applyFill="1" applyBorder="1" applyAlignment="1">
      <alignment horizontal="center" vertical="center" wrapText="1"/>
    </xf>
    <xf numFmtId="0" fontId="7" fillId="2" borderId="2" xfId="1" applyFont="1" applyFill="1" applyBorder="1" applyAlignment="1">
      <alignment horizontal="center" vertical="center"/>
    </xf>
    <xf numFmtId="49" fontId="5" fillId="2" borderId="2" xfId="5" applyNumberFormat="1" applyFont="1" applyFill="1" applyBorder="1" applyAlignment="1">
      <alignment horizontal="left" vertical="center" wrapText="1"/>
    </xf>
    <xf numFmtId="165" fontId="5" fillId="0" borderId="2" xfId="2" applyNumberFormat="1" applyFont="1" applyFill="1" applyBorder="1" applyAlignment="1">
      <alignment horizontal="center" vertical="center" wrapText="1"/>
    </xf>
    <xf numFmtId="0" fontId="14" fillId="2" borderId="0" xfId="1" applyFont="1" applyFill="1" applyAlignment="1">
      <alignment horizontal="center" vertical="center" wrapText="1"/>
    </xf>
    <xf numFmtId="165" fontId="14" fillId="2" borderId="0" xfId="1" applyNumberFormat="1" applyFont="1" applyFill="1" applyAlignment="1">
      <alignment horizontal="center" vertical="center" wrapText="1"/>
    </xf>
    <xf numFmtId="2" fontId="14" fillId="2" borderId="0" xfId="1" applyNumberFormat="1" applyFont="1" applyFill="1" applyAlignment="1">
      <alignment horizontal="center" vertical="center" wrapText="1"/>
    </xf>
    <xf numFmtId="49" fontId="5" fillId="2" borderId="5" xfId="5" applyNumberFormat="1" applyFont="1" applyFill="1" applyBorder="1" applyAlignment="1">
      <alignment horizontal="left" vertical="center" wrapText="1"/>
    </xf>
    <xf numFmtId="49" fontId="5" fillId="2" borderId="6" xfId="5" applyNumberFormat="1" applyFont="1" applyFill="1" applyBorder="1" applyAlignment="1">
      <alignment horizontal="left" vertical="center" wrapText="1"/>
    </xf>
    <xf numFmtId="0" fontId="2" fillId="0" borderId="0" xfId="0" applyFont="1" applyFill="1" applyAlignment="1">
      <alignment horizontal="right" vertical="center"/>
    </xf>
    <xf numFmtId="164" fontId="5" fillId="2" borderId="0" xfId="1" applyNumberFormat="1" applyFont="1" applyFill="1" applyBorder="1" applyAlignment="1">
      <alignment horizontal="center" wrapText="1"/>
    </xf>
    <xf numFmtId="3" fontId="2" fillId="0" borderId="3"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cellXfs>
  <cellStyles count="11">
    <cellStyle name="Обычный" xfId="0" builtinId="0"/>
    <cellStyle name="Обычный 2" xfId="6"/>
    <cellStyle name="Обычный 2 2" xfId="1"/>
    <cellStyle name="Обычный 2 3" xfId="4"/>
    <cellStyle name="Обычный 3" xfId="7"/>
    <cellStyle name="Обычный_Лист2" xfId="5"/>
    <cellStyle name="Процентный 2" xfId="3"/>
    <cellStyle name="Финансовый 2" xfId="8"/>
    <cellStyle name="Финансовый 2 2 2" xfId="2"/>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H376"/>
  <sheetViews>
    <sheetView tabSelected="1" topLeftCell="A235" zoomScaleNormal="100" workbookViewId="0">
      <selection activeCell="B12" sqref="B12"/>
    </sheetView>
  </sheetViews>
  <sheetFormatPr defaultRowHeight="18.75"/>
  <cols>
    <col min="1" max="1" width="30.5703125" style="1" customWidth="1"/>
    <col min="2" max="2" width="73.7109375" style="2" customWidth="1"/>
    <col min="3" max="3" width="14" style="74" customWidth="1"/>
    <col min="4" max="4" width="13" style="74" customWidth="1"/>
    <col min="5" max="5" width="12.85546875" style="74" customWidth="1"/>
    <col min="6" max="6" width="10.140625" style="4" bestFit="1" customWidth="1"/>
    <col min="7" max="7" width="11" style="4" customWidth="1"/>
    <col min="8" max="16384" width="9.140625" style="4"/>
  </cols>
  <sheetData>
    <row r="1" spans="1:240" ht="18.75" customHeight="1">
      <c r="C1" s="79" t="s">
        <v>404</v>
      </c>
      <c r="D1" s="79"/>
      <c r="E1" s="79"/>
      <c r="F1" s="3"/>
    </row>
    <row r="2" spans="1:240" ht="18.75" customHeight="1">
      <c r="C2" s="79" t="s">
        <v>405</v>
      </c>
      <c r="D2" s="79"/>
      <c r="E2" s="79"/>
      <c r="F2" s="3"/>
    </row>
    <row r="3" spans="1:240" ht="18.75" customHeight="1">
      <c r="C3" s="79" t="s">
        <v>0</v>
      </c>
      <c r="D3" s="79"/>
      <c r="E3" s="79"/>
      <c r="F3" s="3"/>
    </row>
    <row r="4" spans="1:240" s="5" customFormat="1" ht="15.75" customHeight="1">
      <c r="A4" s="1"/>
      <c r="B4" s="1"/>
      <c r="C4" s="79" t="s">
        <v>406</v>
      </c>
      <c r="D4" s="79"/>
      <c r="E4" s="79"/>
      <c r="F4" s="3"/>
    </row>
    <row r="5" spans="1:240" ht="15.75" customHeight="1">
      <c r="B5" s="6"/>
      <c r="C5" s="7"/>
      <c r="D5" s="7"/>
      <c r="E5" s="7"/>
    </row>
    <row r="6" spans="1:240" ht="15.75" customHeight="1">
      <c r="A6" s="80" t="s">
        <v>1</v>
      </c>
      <c r="B6" s="80"/>
      <c r="C6" s="80"/>
      <c r="D6" s="80"/>
      <c r="E6" s="80"/>
    </row>
    <row r="7" spans="1:240" ht="15.75">
      <c r="A7" s="8"/>
      <c r="B7" s="8"/>
      <c r="C7" s="8"/>
      <c r="D7" s="8"/>
      <c r="E7" s="8"/>
    </row>
    <row r="8" spans="1:240" ht="15.75">
      <c r="A8" s="9"/>
      <c r="B8" s="9"/>
      <c r="C8" s="9"/>
      <c r="D8" s="9"/>
      <c r="E8" s="10" t="s">
        <v>2</v>
      </c>
    </row>
    <row r="9" spans="1:240" ht="35.25" customHeight="1">
      <c r="A9" s="11" t="s">
        <v>3</v>
      </c>
      <c r="B9" s="11" t="s">
        <v>4</v>
      </c>
      <c r="C9" s="11" t="s">
        <v>5</v>
      </c>
      <c r="D9" s="11" t="s">
        <v>6</v>
      </c>
      <c r="E9" s="11" t="s">
        <v>7</v>
      </c>
    </row>
    <row r="10" spans="1:240" s="15" customFormat="1" ht="15.75">
      <c r="A10" s="12" t="s">
        <v>8</v>
      </c>
      <c r="B10" s="13" t="s">
        <v>9</v>
      </c>
      <c r="C10" s="14">
        <f>SUM(C12:C17)</f>
        <v>1362072.3</v>
      </c>
      <c r="D10" s="14">
        <f>SUM(D12:D17)</f>
        <v>1272164.2</v>
      </c>
      <c r="E10" s="14">
        <f>SUM(E12:E17)</f>
        <v>1326564.1000000001</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row>
    <row r="11" spans="1:240" ht="63">
      <c r="A11" s="16"/>
      <c r="B11" s="17" t="s">
        <v>10</v>
      </c>
      <c r="C11" s="18">
        <f>((C12+C13+C14+C15)*17.01514368/32.01514368)+C16+(C17*17.01514368/30.01514368)</f>
        <v>730552.3829424259</v>
      </c>
      <c r="D11" s="18">
        <f>((D12+D13+D14+D15)*17.05801761/32.05801761)+D16+(D17*17.05801761/30.05801761)</f>
        <v>680658.65959051857</v>
      </c>
      <c r="E11" s="18">
        <f>((E12+E13+E14+E15)*17.16330128/32.16330128)+E16+(E17*17.16330128/30.16330128)</f>
        <v>711730.31969583104</v>
      </c>
    </row>
    <row r="12" spans="1:240" ht="63">
      <c r="A12" s="81" t="s">
        <v>11</v>
      </c>
      <c r="B12" s="19" t="s">
        <v>12</v>
      </c>
      <c r="C12" s="20">
        <v>1170075.3</v>
      </c>
      <c r="D12" s="21">
        <v>1134007.2</v>
      </c>
      <c r="E12" s="21">
        <v>1184998.6000000001</v>
      </c>
    </row>
    <row r="13" spans="1:240" ht="47.25">
      <c r="A13" s="82"/>
      <c r="B13" s="19" t="s">
        <v>13</v>
      </c>
      <c r="C13" s="20">
        <v>53089.9</v>
      </c>
      <c r="D13" s="21">
        <v>54171.1</v>
      </c>
      <c r="E13" s="21">
        <v>55327.199999999997</v>
      </c>
      <c r="G13" s="22"/>
    </row>
    <row r="14" spans="1:240" ht="110.25">
      <c r="A14" s="23" t="s">
        <v>14</v>
      </c>
      <c r="B14" s="24" t="s">
        <v>15</v>
      </c>
      <c r="C14" s="20">
        <v>1507.1</v>
      </c>
      <c r="D14" s="21">
        <v>18853.2</v>
      </c>
      <c r="E14" s="21">
        <v>19148.7</v>
      </c>
    </row>
    <row r="15" spans="1:240" ht="47.25">
      <c r="A15" s="23" t="s">
        <v>16</v>
      </c>
      <c r="B15" s="19" t="s">
        <v>17</v>
      </c>
      <c r="C15" s="20">
        <v>16900</v>
      </c>
      <c r="D15" s="21">
        <v>9341</v>
      </c>
      <c r="E15" s="21">
        <v>9647.5</v>
      </c>
    </row>
    <row r="16" spans="1:240" s="25" customFormat="1" ht="78.75">
      <c r="A16" s="23" t="s">
        <v>18</v>
      </c>
      <c r="B16" s="24" t="s">
        <v>19</v>
      </c>
      <c r="C16" s="20">
        <v>5500</v>
      </c>
      <c r="D16" s="21">
        <v>4085.4</v>
      </c>
      <c r="E16" s="21">
        <v>4184.6000000000004</v>
      </c>
    </row>
    <row r="17" spans="1:240" s="25" customFormat="1" ht="47.25">
      <c r="A17" s="23" t="s">
        <v>20</v>
      </c>
      <c r="B17" s="24" t="s">
        <v>21</v>
      </c>
      <c r="C17" s="20">
        <v>115000</v>
      </c>
      <c r="D17" s="21">
        <v>51706.3</v>
      </c>
      <c r="E17" s="21">
        <v>53257.5</v>
      </c>
    </row>
    <row r="18" spans="1:240" ht="31.5">
      <c r="A18" s="26" t="s">
        <v>22</v>
      </c>
      <c r="B18" s="27" t="s">
        <v>23</v>
      </c>
      <c r="C18" s="14">
        <f>C19+C20+C21+C22</f>
        <v>33500</v>
      </c>
      <c r="D18" s="14">
        <f>D19+D20+D21+D22</f>
        <v>28978</v>
      </c>
      <c r="E18" s="14">
        <f>E19+E20+E21+E22</f>
        <v>30506.799999999999</v>
      </c>
    </row>
    <row r="19" spans="1:240" ht="94.5">
      <c r="A19" s="23" t="s">
        <v>24</v>
      </c>
      <c r="B19" s="28" t="s">
        <v>25</v>
      </c>
      <c r="C19" s="20">
        <v>16270</v>
      </c>
      <c r="D19" s="20">
        <v>12964.7</v>
      </c>
      <c r="E19" s="20">
        <v>13431.7</v>
      </c>
    </row>
    <row r="20" spans="1:240" ht="110.25">
      <c r="A20" s="23" t="s">
        <v>26</v>
      </c>
      <c r="B20" s="28" t="s">
        <v>27</v>
      </c>
      <c r="C20" s="20">
        <v>92.3</v>
      </c>
      <c r="D20" s="20">
        <v>72.599999999999994</v>
      </c>
      <c r="E20" s="20">
        <v>77.599999999999994</v>
      </c>
    </row>
    <row r="21" spans="1:240" ht="94.5">
      <c r="A21" s="23" t="s">
        <v>28</v>
      </c>
      <c r="B21" s="28" t="s">
        <v>29</v>
      </c>
      <c r="C21" s="20">
        <v>18780</v>
      </c>
      <c r="D21" s="20">
        <v>17547.2</v>
      </c>
      <c r="E21" s="20">
        <v>18721.2</v>
      </c>
    </row>
    <row r="22" spans="1:240" s="25" customFormat="1" ht="94.5">
      <c r="A22" s="23" t="s">
        <v>30</v>
      </c>
      <c r="B22" s="28" t="s">
        <v>31</v>
      </c>
      <c r="C22" s="20">
        <v>-1642.3</v>
      </c>
      <c r="D22" s="20">
        <v>-1606.5</v>
      </c>
      <c r="E22" s="20">
        <v>-1723.7</v>
      </c>
    </row>
    <row r="23" spans="1:240" s="31" customFormat="1" ht="15.75">
      <c r="A23" s="29" t="s">
        <v>32</v>
      </c>
      <c r="B23" s="30" t="s">
        <v>33</v>
      </c>
      <c r="C23" s="14">
        <f>C24+C28+C29+C30</f>
        <v>400370.6</v>
      </c>
      <c r="D23" s="14">
        <f>D24+D28+D29+D30</f>
        <v>378495.3</v>
      </c>
      <c r="E23" s="14">
        <f>E24+E28+E29+E30</f>
        <v>418900.1</v>
      </c>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row>
    <row r="24" spans="1:240" s="31" customFormat="1" ht="31.5">
      <c r="A24" s="12" t="s">
        <v>34</v>
      </c>
      <c r="B24" s="13" t="s">
        <v>35</v>
      </c>
      <c r="C24" s="14">
        <f>C25+C26+C27</f>
        <v>382500</v>
      </c>
      <c r="D24" s="14">
        <f>D25+D26+D27</f>
        <v>349262.39999999997</v>
      </c>
      <c r="E24" s="14">
        <f>E25+E26+E27</f>
        <v>389572.5</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row>
    <row r="25" spans="1:240" s="31" customFormat="1" ht="31.5">
      <c r="A25" s="11" t="s">
        <v>36</v>
      </c>
      <c r="B25" s="32" t="s">
        <v>37</v>
      </c>
      <c r="C25" s="20">
        <v>275200</v>
      </c>
      <c r="D25" s="20">
        <v>289095.09999999998</v>
      </c>
      <c r="E25" s="20">
        <v>324514.90000000002</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row>
    <row r="26" spans="1:240" ht="47.25">
      <c r="A26" s="11" t="s">
        <v>38</v>
      </c>
      <c r="B26" s="32" t="s">
        <v>39</v>
      </c>
      <c r="C26" s="20">
        <v>0</v>
      </c>
      <c r="D26" s="20">
        <v>67.3</v>
      </c>
      <c r="E26" s="20">
        <v>57.6</v>
      </c>
    </row>
    <row r="27" spans="1:240" ht="63">
      <c r="A27" s="11" t="s">
        <v>40</v>
      </c>
      <c r="B27" s="32" t="s">
        <v>41</v>
      </c>
      <c r="C27" s="20">
        <v>107300</v>
      </c>
      <c r="D27" s="20">
        <v>60100</v>
      </c>
      <c r="E27" s="20">
        <v>65000</v>
      </c>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row>
    <row r="28" spans="1:240" ht="15.75">
      <c r="A28" s="11" t="s">
        <v>42</v>
      </c>
      <c r="B28" s="32" t="s">
        <v>43</v>
      </c>
      <c r="C28" s="20">
        <v>54</v>
      </c>
      <c r="D28" s="20">
        <v>200</v>
      </c>
      <c r="E28" s="20">
        <v>150</v>
      </c>
    </row>
    <row r="29" spans="1:240" s="25" customFormat="1" ht="15.75">
      <c r="A29" s="11" t="s">
        <v>44</v>
      </c>
      <c r="B29" s="32" t="s">
        <v>45</v>
      </c>
      <c r="C29" s="20">
        <v>491.6</v>
      </c>
      <c r="D29" s="20">
        <v>232.9</v>
      </c>
      <c r="E29" s="20">
        <v>327.60000000000002</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row>
    <row r="30" spans="1:240" ht="31.5">
      <c r="A30" s="11" t="s">
        <v>46</v>
      </c>
      <c r="B30" s="32" t="s">
        <v>47</v>
      </c>
      <c r="C30" s="20">
        <v>17325</v>
      </c>
      <c r="D30" s="20">
        <v>28800</v>
      </c>
      <c r="E30" s="20">
        <v>28850</v>
      </c>
    </row>
    <row r="31" spans="1:240" s="25" customFormat="1" ht="15.75">
      <c r="A31" s="12" t="s">
        <v>48</v>
      </c>
      <c r="B31" s="33" t="s">
        <v>49</v>
      </c>
      <c r="C31" s="14">
        <f>C32+C33</f>
        <v>172500</v>
      </c>
      <c r="D31" s="14">
        <f>D32+D33</f>
        <v>167742.39999999999</v>
      </c>
      <c r="E31" s="14">
        <f>E32+E33</f>
        <v>168130.9</v>
      </c>
    </row>
    <row r="32" spans="1:240" s="25" customFormat="1" ht="47.25">
      <c r="A32" s="11" t="s">
        <v>50</v>
      </c>
      <c r="B32" s="32" t="s">
        <v>51</v>
      </c>
      <c r="C32" s="20">
        <v>76100</v>
      </c>
      <c r="D32" s="20">
        <v>64742.400000000001</v>
      </c>
      <c r="E32" s="20">
        <v>65130.9</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row>
    <row r="33" spans="1:240" s="25" customFormat="1" ht="15.75">
      <c r="A33" s="11" t="s">
        <v>52</v>
      </c>
      <c r="B33" s="13" t="s">
        <v>53</v>
      </c>
      <c r="C33" s="14">
        <f>C34+C35</f>
        <v>96400</v>
      </c>
      <c r="D33" s="14">
        <f>D34+D35</f>
        <v>103000</v>
      </c>
      <c r="E33" s="14">
        <f>E34+E35</f>
        <v>103000</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row>
    <row r="34" spans="1:240" s="25" customFormat="1" ht="31.5">
      <c r="A34" s="11" t="s">
        <v>54</v>
      </c>
      <c r="B34" s="32" t="s">
        <v>55</v>
      </c>
      <c r="C34" s="20">
        <v>75100</v>
      </c>
      <c r="D34" s="20">
        <v>90000</v>
      </c>
      <c r="E34" s="20">
        <v>90000</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row>
    <row r="35" spans="1:240" s="25" customFormat="1" ht="31.5">
      <c r="A35" s="11" t="s">
        <v>56</v>
      </c>
      <c r="B35" s="32" t="s">
        <v>57</v>
      </c>
      <c r="C35" s="20">
        <v>21300</v>
      </c>
      <c r="D35" s="20">
        <v>13000</v>
      </c>
      <c r="E35" s="20">
        <v>13000</v>
      </c>
    </row>
    <row r="36" spans="1:240" ht="15.75">
      <c r="A36" s="12" t="s">
        <v>58</v>
      </c>
      <c r="B36" s="13" t="s">
        <v>59</v>
      </c>
      <c r="C36" s="14">
        <f>SUM(C37:C39)</f>
        <v>25674.2</v>
      </c>
      <c r="D36" s="14">
        <f>SUM(D37:D39)</f>
        <v>25732.400000000001</v>
      </c>
      <c r="E36" s="14">
        <f>SUM(E37:E39)</f>
        <v>25707.4</v>
      </c>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row>
    <row r="37" spans="1:240" ht="47.25">
      <c r="A37" s="11" t="s">
        <v>60</v>
      </c>
      <c r="B37" s="32" t="s">
        <v>61</v>
      </c>
      <c r="C37" s="20">
        <v>25524.7</v>
      </c>
      <c r="D37" s="20">
        <v>25650</v>
      </c>
      <c r="E37" s="20">
        <v>25650</v>
      </c>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row>
    <row r="38" spans="1:240" s="31" customFormat="1" ht="31.5">
      <c r="A38" s="11" t="s">
        <v>62</v>
      </c>
      <c r="B38" s="32" t="s">
        <v>63</v>
      </c>
      <c r="C38" s="20">
        <v>131.9</v>
      </c>
      <c r="D38" s="20">
        <v>60</v>
      </c>
      <c r="E38" s="20">
        <v>35</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row>
    <row r="39" spans="1:240" ht="78.75">
      <c r="A39" s="11" t="s">
        <v>64</v>
      </c>
      <c r="B39" s="32" t="s">
        <v>65</v>
      </c>
      <c r="C39" s="20">
        <v>17.600000000000001</v>
      </c>
      <c r="D39" s="20">
        <v>22.4</v>
      </c>
      <c r="E39" s="20">
        <v>22.4</v>
      </c>
    </row>
    <row r="40" spans="1:240" ht="15.75">
      <c r="A40" s="34" t="s">
        <v>66</v>
      </c>
      <c r="B40" s="35"/>
      <c r="C40" s="14">
        <f>C10+C18+C23+C31+C36</f>
        <v>1994117.0999999999</v>
      </c>
      <c r="D40" s="14">
        <f>D10+D18+D23+D31+D36</f>
        <v>1873112.2999999998</v>
      </c>
      <c r="E40" s="14">
        <f>E10+E18+E23+E31+E36</f>
        <v>1969809.2999999998</v>
      </c>
    </row>
    <row r="41" spans="1:240" s="31" customFormat="1" ht="31.5">
      <c r="A41" s="12" t="s">
        <v>67</v>
      </c>
      <c r="B41" s="33" t="s">
        <v>68</v>
      </c>
      <c r="C41" s="14">
        <f>SUM(C42:C51)</f>
        <v>82729.899999999994</v>
      </c>
      <c r="D41" s="14">
        <f>SUM(D42:D51)</f>
        <v>79657.899999999994</v>
      </c>
      <c r="E41" s="14">
        <f>SUM(E42:E51)</f>
        <v>79554.799999999988</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row>
    <row r="42" spans="1:240" s="31" customFormat="1" ht="78.75">
      <c r="A42" s="36" t="s">
        <v>69</v>
      </c>
      <c r="B42" s="37" t="s">
        <v>70</v>
      </c>
      <c r="C42" s="20">
        <v>54956.9</v>
      </c>
      <c r="D42" s="20">
        <v>52571.9</v>
      </c>
      <c r="E42" s="20">
        <v>52571.9</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row>
    <row r="43" spans="1:240" s="31" customFormat="1" ht="63">
      <c r="A43" s="36" t="s">
        <v>71</v>
      </c>
      <c r="B43" s="37" t="s">
        <v>72</v>
      </c>
      <c r="C43" s="20">
        <v>6257.2</v>
      </c>
      <c r="D43" s="20">
        <v>8257.2000000000007</v>
      </c>
      <c r="E43" s="20">
        <v>8257.2000000000007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row>
    <row r="44" spans="1:240" s="25" customFormat="1" ht="63">
      <c r="A44" s="36" t="s">
        <v>73</v>
      </c>
      <c r="B44" s="37" t="s">
        <v>74</v>
      </c>
      <c r="C44" s="20">
        <v>278.89999999999998</v>
      </c>
      <c r="D44" s="20">
        <v>263.39999999999998</v>
      </c>
      <c r="E44" s="20">
        <v>263.39999999999998</v>
      </c>
    </row>
    <row r="45" spans="1:240" s="25" customFormat="1" ht="63">
      <c r="A45" s="36" t="s">
        <v>75</v>
      </c>
      <c r="B45" s="37" t="s">
        <v>74</v>
      </c>
      <c r="C45" s="20">
        <v>11.2</v>
      </c>
      <c r="D45" s="20">
        <v>11.2</v>
      </c>
      <c r="E45" s="20">
        <v>11.2</v>
      </c>
    </row>
    <row r="46" spans="1:240" s="25" customFormat="1" ht="63">
      <c r="A46" s="36" t="s">
        <v>76</v>
      </c>
      <c r="B46" s="37" t="s">
        <v>74</v>
      </c>
      <c r="C46" s="20">
        <v>630.6</v>
      </c>
      <c r="D46" s="20">
        <v>787</v>
      </c>
      <c r="E46" s="20">
        <v>787</v>
      </c>
    </row>
    <row r="47" spans="1:240" s="25" customFormat="1" ht="63">
      <c r="A47" s="36" t="s">
        <v>77</v>
      </c>
      <c r="B47" s="37" t="s">
        <v>74</v>
      </c>
      <c r="C47" s="20">
        <v>176.2</v>
      </c>
      <c r="D47" s="20">
        <v>176.2</v>
      </c>
      <c r="E47" s="20">
        <v>176.2</v>
      </c>
    </row>
    <row r="48" spans="1:240" s="25" customFormat="1" ht="31.5">
      <c r="A48" s="36" t="s">
        <v>78</v>
      </c>
      <c r="B48" s="38" t="s">
        <v>79</v>
      </c>
      <c r="C48" s="20">
        <v>8176</v>
      </c>
      <c r="D48" s="20">
        <v>8920</v>
      </c>
      <c r="E48" s="20">
        <v>8920</v>
      </c>
    </row>
    <row r="49" spans="1:239" s="25" customFormat="1" ht="94.5">
      <c r="A49" s="36" t="s">
        <v>80</v>
      </c>
      <c r="B49" s="38" t="s">
        <v>81</v>
      </c>
      <c r="C49" s="20">
        <v>18</v>
      </c>
      <c r="D49" s="20">
        <v>0</v>
      </c>
      <c r="E49" s="20">
        <v>0</v>
      </c>
    </row>
    <row r="50" spans="1:239" s="25" customFormat="1" ht="47.25">
      <c r="A50" s="36" t="s">
        <v>82</v>
      </c>
      <c r="B50" s="37" t="s">
        <v>83</v>
      </c>
      <c r="C50" s="20">
        <v>1611</v>
      </c>
      <c r="D50" s="20">
        <v>330</v>
      </c>
      <c r="E50" s="20">
        <v>330</v>
      </c>
    </row>
    <row r="51" spans="1:239" s="25" customFormat="1" ht="78.75">
      <c r="A51" s="36" t="s">
        <v>84</v>
      </c>
      <c r="B51" s="32" t="s">
        <v>85</v>
      </c>
      <c r="C51" s="20">
        <v>10613.9</v>
      </c>
      <c r="D51" s="20">
        <v>8341</v>
      </c>
      <c r="E51" s="20">
        <v>8237.9</v>
      </c>
    </row>
    <row r="52" spans="1:239" s="25" customFormat="1" ht="15.75">
      <c r="A52" s="12" t="s">
        <v>86</v>
      </c>
      <c r="B52" s="13" t="s">
        <v>87</v>
      </c>
      <c r="C52" s="14">
        <f>SUM(C53:C55)</f>
        <v>1750.1</v>
      </c>
      <c r="D52" s="14">
        <f>SUM(D53:D55)</f>
        <v>3607.1</v>
      </c>
      <c r="E52" s="14">
        <f>SUM(E53:E55)</f>
        <v>3751.4</v>
      </c>
    </row>
    <row r="53" spans="1:239" s="40" customFormat="1" ht="63">
      <c r="A53" s="11" t="s">
        <v>88</v>
      </c>
      <c r="B53" s="32" t="s">
        <v>89</v>
      </c>
      <c r="C53" s="39">
        <v>1077</v>
      </c>
      <c r="D53" s="20">
        <v>1770.8</v>
      </c>
      <c r="E53" s="20">
        <v>1841.7</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row>
    <row r="54" spans="1:239" s="40" customFormat="1" ht="47.25">
      <c r="A54" s="11" t="s">
        <v>90</v>
      </c>
      <c r="B54" s="32" t="s">
        <v>91</v>
      </c>
      <c r="C54" s="39">
        <v>354.1</v>
      </c>
      <c r="D54" s="20">
        <v>622.20000000000005</v>
      </c>
      <c r="E54" s="20">
        <v>647.1</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row>
    <row r="55" spans="1:239" s="40" customFormat="1" ht="47.25">
      <c r="A55" s="11" t="s">
        <v>92</v>
      </c>
      <c r="B55" s="32" t="s">
        <v>93</v>
      </c>
      <c r="C55" s="41">
        <v>319</v>
      </c>
      <c r="D55" s="20">
        <v>1214.0999999999999</v>
      </c>
      <c r="E55" s="20">
        <v>1262.5999999999999</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row>
    <row r="56" spans="1:239" s="40" customFormat="1" ht="31.5">
      <c r="A56" s="12" t="s">
        <v>94</v>
      </c>
      <c r="B56" s="13" t="s">
        <v>95</v>
      </c>
      <c r="C56" s="14">
        <f>C57+C62</f>
        <v>13429</v>
      </c>
      <c r="D56" s="14">
        <f>D57+D62</f>
        <v>10829.300000000001</v>
      </c>
      <c r="E56" s="14">
        <f>E57+E62</f>
        <v>10875.800000000001</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row>
    <row r="57" spans="1:239" s="40" customFormat="1" ht="31.5">
      <c r="A57" s="11" t="s">
        <v>96</v>
      </c>
      <c r="B57" s="32" t="s">
        <v>97</v>
      </c>
      <c r="C57" s="14">
        <f>SUM(C58:C61)</f>
        <v>11069.4</v>
      </c>
      <c r="D57" s="14">
        <f>SUM(D58:D61)</f>
        <v>9158.7000000000007</v>
      </c>
      <c r="E57" s="14">
        <f>SUM(E58:E61)</f>
        <v>9158.7000000000007</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row>
    <row r="58" spans="1:239" s="40" customFormat="1" ht="31.5">
      <c r="A58" s="11" t="s">
        <v>98</v>
      </c>
      <c r="B58" s="32" t="s">
        <v>97</v>
      </c>
      <c r="C58" s="20">
        <v>2435.1999999999998</v>
      </c>
      <c r="D58" s="20">
        <v>0</v>
      </c>
      <c r="E58" s="20">
        <v>0</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row>
    <row r="59" spans="1:239" s="40" customFormat="1" ht="63">
      <c r="A59" s="11" t="s">
        <v>99</v>
      </c>
      <c r="B59" s="32" t="s">
        <v>100</v>
      </c>
      <c r="C59" s="20">
        <v>7400</v>
      </c>
      <c r="D59" s="20">
        <v>8200</v>
      </c>
      <c r="E59" s="20">
        <v>8200</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row>
    <row r="60" spans="1:239" s="40" customFormat="1" ht="63">
      <c r="A60" s="11" t="s">
        <v>101</v>
      </c>
      <c r="B60" s="32" t="s">
        <v>100</v>
      </c>
      <c r="C60" s="20">
        <v>1.4</v>
      </c>
      <c r="D60" s="20">
        <v>0</v>
      </c>
      <c r="E60" s="20">
        <v>0</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row>
    <row r="61" spans="1:239" s="40" customFormat="1" ht="31.5">
      <c r="A61" s="11" t="s">
        <v>102</v>
      </c>
      <c r="B61" s="32" t="s">
        <v>97</v>
      </c>
      <c r="C61" s="20">
        <v>1232.8</v>
      </c>
      <c r="D61" s="20">
        <v>958.7</v>
      </c>
      <c r="E61" s="20">
        <v>958.7</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row>
    <row r="62" spans="1:239" s="40" customFormat="1" ht="15.75">
      <c r="A62" s="12" t="s">
        <v>103</v>
      </c>
      <c r="B62" s="13" t="s">
        <v>104</v>
      </c>
      <c r="C62" s="14">
        <f>C63+C68</f>
        <v>2359.6</v>
      </c>
      <c r="D62" s="14">
        <f>D63+D68</f>
        <v>1670.6</v>
      </c>
      <c r="E62" s="14">
        <f>E63+E68</f>
        <v>1717.1</v>
      </c>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row>
    <row r="63" spans="1:239" ht="31.5">
      <c r="A63" s="11" t="s">
        <v>105</v>
      </c>
      <c r="B63" s="32" t="s">
        <v>106</v>
      </c>
      <c r="C63" s="20">
        <f>SUM(C64:C67)</f>
        <v>1644.7</v>
      </c>
      <c r="D63" s="20">
        <f>SUM(D64:D66)</f>
        <v>954.8</v>
      </c>
      <c r="E63" s="20">
        <f>SUM(E64:E66)</f>
        <v>1001.3000000000001</v>
      </c>
    </row>
    <row r="64" spans="1:239" ht="31.5">
      <c r="A64" s="11" t="s">
        <v>107</v>
      </c>
      <c r="B64" s="32" t="s">
        <v>106</v>
      </c>
      <c r="C64" s="20">
        <v>437.7</v>
      </c>
      <c r="D64" s="20">
        <v>128.4</v>
      </c>
      <c r="E64" s="20">
        <v>130.80000000000001</v>
      </c>
    </row>
    <row r="65" spans="1:6" ht="31.5">
      <c r="A65" s="11" t="s">
        <v>108</v>
      </c>
      <c r="B65" s="32" t="s">
        <v>106</v>
      </c>
      <c r="C65" s="20">
        <v>36</v>
      </c>
      <c r="D65" s="20">
        <v>18.899999999999999</v>
      </c>
      <c r="E65" s="20">
        <v>18.899999999999999</v>
      </c>
    </row>
    <row r="66" spans="1:6" ht="31.5">
      <c r="A66" s="11" t="s">
        <v>109</v>
      </c>
      <c r="B66" s="32" t="s">
        <v>106</v>
      </c>
      <c r="C66" s="20">
        <v>1087.5</v>
      </c>
      <c r="D66" s="20">
        <v>807.5</v>
      </c>
      <c r="E66" s="20">
        <v>851.6</v>
      </c>
    </row>
    <row r="67" spans="1:6" ht="31.5">
      <c r="A67" s="11" t="s">
        <v>110</v>
      </c>
      <c r="B67" s="32" t="s">
        <v>106</v>
      </c>
      <c r="C67" s="20">
        <v>83.5</v>
      </c>
      <c r="D67" s="20">
        <v>0</v>
      </c>
      <c r="E67" s="20">
        <v>0</v>
      </c>
    </row>
    <row r="68" spans="1:6" ht="15.75">
      <c r="A68" s="11" t="s">
        <v>111</v>
      </c>
      <c r="B68" s="32" t="s">
        <v>112</v>
      </c>
      <c r="C68" s="20">
        <f>SUM(C69:C74)</f>
        <v>714.9</v>
      </c>
      <c r="D68" s="20">
        <f>SUM(D69:D74)</f>
        <v>715.8</v>
      </c>
      <c r="E68" s="20">
        <f>SUM(E69:E74)</f>
        <v>715.8</v>
      </c>
    </row>
    <row r="69" spans="1:6" ht="15.75">
      <c r="A69" s="11" t="s">
        <v>113</v>
      </c>
      <c r="B69" s="32" t="s">
        <v>112</v>
      </c>
      <c r="C69" s="20">
        <v>0</v>
      </c>
      <c r="D69" s="20">
        <v>451.1</v>
      </c>
      <c r="E69" s="20">
        <v>451.1</v>
      </c>
    </row>
    <row r="70" spans="1:6" ht="15.75">
      <c r="A70" s="11" t="s">
        <v>114</v>
      </c>
      <c r="B70" s="32" t="s">
        <v>112</v>
      </c>
      <c r="C70" s="20">
        <v>297.89999999999998</v>
      </c>
      <c r="D70" s="20">
        <v>264.7</v>
      </c>
      <c r="E70" s="20">
        <v>264.7</v>
      </c>
    </row>
    <row r="71" spans="1:6" ht="15.75">
      <c r="A71" s="11" t="s">
        <v>115</v>
      </c>
      <c r="B71" s="32" t="s">
        <v>112</v>
      </c>
      <c r="C71" s="20">
        <v>3.9</v>
      </c>
      <c r="D71" s="20">
        <v>0</v>
      </c>
      <c r="E71" s="20">
        <v>0</v>
      </c>
    </row>
    <row r="72" spans="1:6" ht="15.75">
      <c r="A72" s="11" t="s">
        <v>116</v>
      </c>
      <c r="B72" s="32" t="s">
        <v>112</v>
      </c>
      <c r="C72" s="20">
        <v>280.60000000000002</v>
      </c>
      <c r="D72" s="20">
        <v>0</v>
      </c>
      <c r="E72" s="20">
        <v>0</v>
      </c>
    </row>
    <row r="73" spans="1:6" ht="15.75">
      <c r="A73" s="11" t="s">
        <v>117</v>
      </c>
      <c r="B73" s="32" t="s">
        <v>112</v>
      </c>
      <c r="C73" s="20">
        <v>132.4</v>
      </c>
      <c r="D73" s="20">
        <v>0</v>
      </c>
      <c r="E73" s="20">
        <v>0</v>
      </c>
    </row>
    <row r="74" spans="1:6" ht="15.75">
      <c r="A74" s="11" t="s">
        <v>118</v>
      </c>
      <c r="B74" s="32" t="s">
        <v>112</v>
      </c>
      <c r="C74" s="20">
        <v>0.1</v>
      </c>
      <c r="D74" s="20">
        <v>0</v>
      </c>
      <c r="E74" s="20">
        <v>0</v>
      </c>
    </row>
    <row r="75" spans="1:6" ht="15.75">
      <c r="A75" s="12" t="s">
        <v>119</v>
      </c>
      <c r="B75" s="13" t="s">
        <v>120</v>
      </c>
      <c r="C75" s="14">
        <f>SUM(C76:C84)</f>
        <v>51807.7</v>
      </c>
      <c r="D75" s="14">
        <f>SUM(D76:D84)</f>
        <v>22048.2</v>
      </c>
      <c r="E75" s="14">
        <f>SUM(E76:E84)</f>
        <v>20494.2</v>
      </c>
    </row>
    <row r="76" spans="1:6" ht="78.75">
      <c r="A76" s="42" t="s">
        <v>121</v>
      </c>
      <c r="B76" s="32" t="s">
        <v>122</v>
      </c>
      <c r="C76" s="20">
        <v>17.8</v>
      </c>
      <c r="D76" s="20">
        <v>12.2</v>
      </c>
      <c r="E76" s="20">
        <v>12.2</v>
      </c>
      <c r="F76" s="43"/>
    </row>
    <row r="77" spans="1:6" ht="78.75">
      <c r="A77" s="42" t="s">
        <v>123</v>
      </c>
      <c r="B77" s="32" t="s">
        <v>122</v>
      </c>
      <c r="C77" s="20">
        <v>4.4000000000000004</v>
      </c>
      <c r="D77" s="20">
        <v>3.5</v>
      </c>
      <c r="E77" s="20">
        <v>3.5</v>
      </c>
      <c r="F77" s="43"/>
    </row>
    <row r="78" spans="1:6" ht="78.75">
      <c r="A78" s="11" t="s">
        <v>124</v>
      </c>
      <c r="B78" s="32" t="s">
        <v>125</v>
      </c>
      <c r="C78" s="20">
        <v>6976.6</v>
      </c>
      <c r="D78" s="20">
        <v>4850.3999999999996</v>
      </c>
      <c r="E78" s="20">
        <v>3296.4</v>
      </c>
    </row>
    <row r="79" spans="1:6" ht="78.75">
      <c r="A79" s="11" t="s">
        <v>126</v>
      </c>
      <c r="B79" s="38" t="s">
        <v>127</v>
      </c>
      <c r="C79" s="44">
        <v>102.1</v>
      </c>
      <c r="D79" s="20">
        <v>0</v>
      </c>
      <c r="E79" s="20">
        <v>0</v>
      </c>
    </row>
    <row r="80" spans="1:6" ht="78.75">
      <c r="A80" s="11" t="s">
        <v>128</v>
      </c>
      <c r="B80" s="32" t="s">
        <v>129</v>
      </c>
      <c r="C80" s="20">
        <v>261.2</v>
      </c>
      <c r="D80" s="20">
        <v>382.1</v>
      </c>
      <c r="E80" s="20">
        <v>382.1</v>
      </c>
    </row>
    <row r="81" spans="1:7" ht="47.25">
      <c r="A81" s="36" t="s">
        <v>130</v>
      </c>
      <c r="B81" s="32" t="s">
        <v>131</v>
      </c>
      <c r="C81" s="20">
        <v>23998.2</v>
      </c>
      <c r="D81" s="20">
        <v>12780</v>
      </c>
      <c r="E81" s="20">
        <v>12780</v>
      </c>
    </row>
    <row r="82" spans="1:7" ht="47.25">
      <c r="A82" s="36" t="s">
        <v>132</v>
      </c>
      <c r="B82" s="32" t="s">
        <v>133</v>
      </c>
      <c r="C82" s="20">
        <v>579.20000000000005</v>
      </c>
      <c r="D82" s="20">
        <v>800</v>
      </c>
      <c r="E82" s="20">
        <v>800</v>
      </c>
    </row>
    <row r="83" spans="1:7" ht="78.75">
      <c r="A83" s="36" t="s">
        <v>134</v>
      </c>
      <c r="B83" s="38" t="s">
        <v>135</v>
      </c>
      <c r="C83" s="20">
        <v>10500</v>
      </c>
      <c r="D83" s="20">
        <v>3220</v>
      </c>
      <c r="E83" s="20">
        <v>3220</v>
      </c>
    </row>
    <row r="84" spans="1:7" ht="47.25">
      <c r="A84" s="36" t="s">
        <v>136</v>
      </c>
      <c r="B84" s="38" t="s">
        <v>137</v>
      </c>
      <c r="C84" s="20">
        <v>9368.2000000000007</v>
      </c>
      <c r="D84" s="20">
        <v>0</v>
      </c>
      <c r="E84" s="20">
        <v>0</v>
      </c>
    </row>
    <row r="85" spans="1:7" ht="15.75">
      <c r="A85" s="12" t="s">
        <v>138</v>
      </c>
      <c r="B85" s="13" t="s">
        <v>139</v>
      </c>
      <c r="C85" s="45">
        <f>SUM(C86:C128)</f>
        <v>13100</v>
      </c>
      <c r="D85" s="45">
        <f>SUM(D86:D128)</f>
        <v>5607.2</v>
      </c>
      <c r="E85" s="45">
        <f>SUM(E86:E128)</f>
        <v>5607.2</v>
      </c>
    </row>
    <row r="86" spans="1:7" ht="78.75">
      <c r="A86" s="42" t="s">
        <v>140</v>
      </c>
      <c r="B86" s="32" t="s">
        <v>141</v>
      </c>
      <c r="C86" s="21">
        <v>71</v>
      </c>
      <c r="D86" s="21">
        <v>65.3</v>
      </c>
      <c r="E86" s="21">
        <v>65.3</v>
      </c>
    </row>
    <row r="87" spans="1:7" ht="78.75">
      <c r="A87" s="42" t="s">
        <v>142</v>
      </c>
      <c r="B87" s="32" t="s">
        <v>141</v>
      </c>
      <c r="C87" s="21">
        <v>33</v>
      </c>
      <c r="D87" s="21">
        <v>30.8</v>
      </c>
      <c r="E87" s="21">
        <v>30.8</v>
      </c>
      <c r="G87" s="46"/>
    </row>
    <row r="88" spans="1:7" ht="94.5">
      <c r="A88" s="42" t="s">
        <v>143</v>
      </c>
      <c r="B88" s="38" t="s">
        <v>144</v>
      </c>
      <c r="C88" s="21">
        <v>27.4</v>
      </c>
      <c r="D88" s="21">
        <v>61.4</v>
      </c>
      <c r="E88" s="21">
        <v>61.4</v>
      </c>
    </row>
    <row r="89" spans="1:7" ht="94.5">
      <c r="A89" s="42" t="s">
        <v>145</v>
      </c>
      <c r="B89" s="38" t="s">
        <v>144</v>
      </c>
      <c r="C89" s="21">
        <v>184.3</v>
      </c>
      <c r="D89" s="21">
        <v>128.69999999999999</v>
      </c>
      <c r="E89" s="21">
        <v>128.69999999999999</v>
      </c>
    </row>
    <row r="90" spans="1:7" ht="78.75">
      <c r="A90" s="47" t="s">
        <v>146</v>
      </c>
      <c r="B90" s="48" t="s">
        <v>147</v>
      </c>
      <c r="C90" s="21">
        <v>19.3</v>
      </c>
      <c r="D90" s="21">
        <v>5.0999999999999996</v>
      </c>
      <c r="E90" s="21">
        <v>5.0999999999999996</v>
      </c>
    </row>
    <row r="91" spans="1:7" ht="78.75">
      <c r="A91" s="47" t="s">
        <v>148</v>
      </c>
      <c r="B91" s="48" t="s">
        <v>147</v>
      </c>
      <c r="C91" s="21">
        <v>28.4</v>
      </c>
      <c r="D91" s="21">
        <v>10.9</v>
      </c>
      <c r="E91" s="21">
        <v>10.9</v>
      </c>
    </row>
    <row r="92" spans="1:7" ht="63">
      <c r="A92" s="36" t="s">
        <v>149</v>
      </c>
      <c r="B92" s="32" t="s">
        <v>150</v>
      </c>
      <c r="C92" s="21">
        <v>5</v>
      </c>
      <c r="D92" s="21">
        <v>70</v>
      </c>
      <c r="E92" s="21">
        <v>70</v>
      </c>
    </row>
    <row r="93" spans="1:7" ht="78.75">
      <c r="A93" s="47" t="s">
        <v>151</v>
      </c>
      <c r="B93" s="48" t="s">
        <v>152</v>
      </c>
      <c r="C93" s="21">
        <v>6.3</v>
      </c>
      <c r="D93" s="21">
        <v>24.9</v>
      </c>
      <c r="E93" s="21">
        <v>24.9</v>
      </c>
    </row>
    <row r="94" spans="1:7" ht="78.75">
      <c r="A94" s="47" t="s">
        <v>153</v>
      </c>
      <c r="B94" s="49" t="s">
        <v>154</v>
      </c>
      <c r="C94" s="21">
        <v>0</v>
      </c>
      <c r="D94" s="21">
        <v>70</v>
      </c>
      <c r="E94" s="21">
        <v>70</v>
      </c>
    </row>
    <row r="95" spans="1:7" ht="78.75">
      <c r="A95" s="47" t="s">
        <v>155</v>
      </c>
      <c r="B95" s="48" t="s">
        <v>156</v>
      </c>
      <c r="C95" s="21">
        <v>4.5999999999999996</v>
      </c>
      <c r="D95" s="21">
        <v>7.5</v>
      </c>
      <c r="E95" s="21">
        <v>7.5</v>
      </c>
    </row>
    <row r="96" spans="1:7" ht="78.75">
      <c r="A96" s="47" t="s">
        <v>157</v>
      </c>
      <c r="B96" s="50" t="s">
        <v>158</v>
      </c>
      <c r="C96" s="21">
        <v>0.2</v>
      </c>
      <c r="D96" s="21">
        <v>0</v>
      </c>
      <c r="E96" s="21">
        <v>0</v>
      </c>
    </row>
    <row r="97" spans="1:242" s="31" customFormat="1" ht="94.5">
      <c r="A97" s="51" t="s">
        <v>159</v>
      </c>
      <c r="B97" s="48" t="s">
        <v>160</v>
      </c>
      <c r="C97" s="21">
        <v>385.5</v>
      </c>
      <c r="D97" s="21">
        <v>252</v>
      </c>
      <c r="E97" s="21">
        <v>252</v>
      </c>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row>
    <row r="98" spans="1:242" s="25" customFormat="1" ht="110.25">
      <c r="A98" s="51" t="s">
        <v>161</v>
      </c>
      <c r="B98" s="48" t="s">
        <v>162</v>
      </c>
      <c r="C98" s="21">
        <v>122.1</v>
      </c>
      <c r="D98" s="21">
        <v>38.299999999999997</v>
      </c>
      <c r="E98" s="21">
        <v>38.299999999999997</v>
      </c>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row>
    <row r="99" spans="1:242" s="25" customFormat="1" ht="110.25">
      <c r="A99" s="51" t="s">
        <v>163</v>
      </c>
      <c r="B99" s="48" t="s">
        <v>164</v>
      </c>
      <c r="C99" s="21">
        <v>55.9</v>
      </c>
      <c r="D99" s="21">
        <v>0</v>
      </c>
      <c r="E99" s="21">
        <v>0</v>
      </c>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row>
    <row r="100" spans="1:242" s="25" customFormat="1" ht="78.75">
      <c r="A100" s="51" t="s">
        <v>165</v>
      </c>
      <c r="B100" s="48" t="s">
        <v>166</v>
      </c>
      <c r="C100" s="21">
        <v>25</v>
      </c>
      <c r="D100" s="21">
        <v>0</v>
      </c>
      <c r="E100" s="21">
        <v>0</v>
      </c>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row>
    <row r="101" spans="1:242" s="25" customFormat="1" ht="78.75">
      <c r="A101" s="51" t="s">
        <v>167</v>
      </c>
      <c r="B101" s="48" t="s">
        <v>168</v>
      </c>
      <c r="C101" s="21">
        <v>11</v>
      </c>
      <c r="D101" s="21">
        <v>9</v>
      </c>
      <c r="E101" s="21">
        <v>9</v>
      </c>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row>
    <row r="102" spans="1:242" s="25" customFormat="1" ht="78.75">
      <c r="A102" s="51" t="s">
        <v>169</v>
      </c>
      <c r="B102" s="48" t="s">
        <v>170</v>
      </c>
      <c r="C102" s="21">
        <v>2</v>
      </c>
      <c r="D102" s="21">
        <v>0.1</v>
      </c>
      <c r="E102" s="21">
        <v>0.1</v>
      </c>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row>
    <row r="103" spans="1:242" s="25" customFormat="1" ht="78.75">
      <c r="A103" s="36" t="s">
        <v>171</v>
      </c>
      <c r="B103" s="32" t="s">
        <v>170</v>
      </c>
      <c r="C103" s="21">
        <v>374.7</v>
      </c>
      <c r="D103" s="21">
        <v>381.1</v>
      </c>
      <c r="E103" s="21">
        <v>381.1</v>
      </c>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row>
    <row r="104" spans="1:242" ht="78.75">
      <c r="A104" s="36" t="s">
        <v>172</v>
      </c>
      <c r="B104" s="32" t="s">
        <v>173</v>
      </c>
      <c r="C104" s="21">
        <v>62.5</v>
      </c>
      <c r="D104" s="21">
        <v>36</v>
      </c>
      <c r="E104" s="21">
        <v>36</v>
      </c>
    </row>
    <row r="105" spans="1:242" ht="78.75">
      <c r="A105" s="36" t="s">
        <v>174</v>
      </c>
      <c r="B105" s="32" t="s">
        <v>175</v>
      </c>
      <c r="C105" s="21">
        <v>531.5</v>
      </c>
      <c r="D105" s="21">
        <v>432</v>
      </c>
      <c r="E105" s="21">
        <v>432</v>
      </c>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row>
    <row r="106" spans="1:242" s="25" customFormat="1" ht="47.25">
      <c r="A106" s="51" t="s">
        <v>176</v>
      </c>
      <c r="B106" s="48" t="s">
        <v>177</v>
      </c>
      <c r="C106" s="21">
        <v>139.19999999999999</v>
      </c>
      <c r="D106" s="21">
        <v>89.3</v>
      </c>
      <c r="E106" s="21">
        <v>89.3</v>
      </c>
    </row>
    <row r="107" spans="1:242" s="52" customFormat="1" ht="63">
      <c r="A107" s="51" t="s">
        <v>178</v>
      </c>
      <c r="B107" s="48" t="s">
        <v>179</v>
      </c>
      <c r="C107" s="21">
        <v>455.1</v>
      </c>
      <c r="D107" s="21">
        <v>0</v>
      </c>
      <c r="E107" s="21">
        <v>0</v>
      </c>
      <c r="F107" s="4"/>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row>
    <row r="108" spans="1:242" s="52" customFormat="1" ht="63">
      <c r="A108" s="51" t="s">
        <v>180</v>
      </c>
      <c r="B108" s="48" t="s">
        <v>179</v>
      </c>
      <c r="C108" s="21">
        <v>1</v>
      </c>
      <c r="D108" s="21">
        <v>0</v>
      </c>
      <c r="E108" s="21">
        <v>0</v>
      </c>
      <c r="F108" s="4"/>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row>
    <row r="109" spans="1:242" s="52" customFormat="1" ht="63">
      <c r="A109" s="51" t="s">
        <v>181</v>
      </c>
      <c r="B109" s="48" t="s">
        <v>179</v>
      </c>
      <c r="C109" s="21">
        <v>34</v>
      </c>
      <c r="D109" s="21">
        <v>0</v>
      </c>
      <c r="E109" s="21">
        <v>0</v>
      </c>
      <c r="F109" s="4"/>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row>
    <row r="110" spans="1:242" s="52" customFormat="1" ht="63">
      <c r="A110" s="51" t="s">
        <v>182</v>
      </c>
      <c r="B110" s="48" t="s">
        <v>179</v>
      </c>
      <c r="C110" s="21">
        <v>1.3</v>
      </c>
      <c r="D110" s="21">
        <v>0</v>
      </c>
      <c r="E110" s="21">
        <v>0</v>
      </c>
      <c r="F110" s="4"/>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row>
    <row r="111" spans="1:242" s="52" customFormat="1" ht="63">
      <c r="A111" s="36" t="s">
        <v>183</v>
      </c>
      <c r="B111" s="32" t="s">
        <v>184</v>
      </c>
      <c r="C111" s="21">
        <v>6745.5</v>
      </c>
      <c r="D111" s="21">
        <v>2160.1999999999998</v>
      </c>
      <c r="E111" s="21">
        <v>2160.1999999999998</v>
      </c>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row>
    <row r="112" spans="1:242" s="52" customFormat="1" ht="63">
      <c r="A112" s="36" t="s">
        <v>185</v>
      </c>
      <c r="B112" s="32" t="s">
        <v>186</v>
      </c>
      <c r="C112" s="21">
        <v>9.1999999999999993</v>
      </c>
      <c r="D112" s="21">
        <v>0</v>
      </c>
      <c r="E112" s="21">
        <v>0</v>
      </c>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row>
    <row r="113" spans="1:242" s="52" customFormat="1" ht="47.25">
      <c r="A113" s="53" t="s">
        <v>187</v>
      </c>
      <c r="B113" s="54" t="s">
        <v>188</v>
      </c>
      <c r="C113" s="21">
        <v>40.6</v>
      </c>
      <c r="D113" s="21">
        <v>0</v>
      </c>
      <c r="E113" s="21">
        <v>0</v>
      </c>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row>
    <row r="114" spans="1:242" s="52" customFormat="1" ht="47.25">
      <c r="A114" s="53" t="s">
        <v>189</v>
      </c>
      <c r="B114" s="54" t="s">
        <v>190</v>
      </c>
      <c r="C114" s="21">
        <v>120.6</v>
      </c>
      <c r="D114" s="21">
        <v>0</v>
      </c>
      <c r="E114" s="21">
        <v>0</v>
      </c>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row>
    <row r="115" spans="1:242" s="52" customFormat="1" ht="47.25">
      <c r="A115" s="53" t="s">
        <v>191</v>
      </c>
      <c r="B115" s="54" t="s">
        <v>190</v>
      </c>
      <c r="C115" s="21">
        <v>37.5</v>
      </c>
      <c r="D115" s="21">
        <v>0</v>
      </c>
      <c r="E115" s="21">
        <v>0</v>
      </c>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row>
    <row r="116" spans="1:242" s="52" customFormat="1" ht="47.25">
      <c r="A116" s="53" t="s">
        <v>192</v>
      </c>
      <c r="B116" s="54" t="s">
        <v>190</v>
      </c>
      <c r="C116" s="21">
        <v>9.3000000000000007</v>
      </c>
      <c r="D116" s="21">
        <v>0</v>
      </c>
      <c r="E116" s="21">
        <v>0</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row>
    <row r="117" spans="1:242" s="52" customFormat="1" ht="63">
      <c r="A117" s="53" t="s">
        <v>193</v>
      </c>
      <c r="B117" s="54" t="s">
        <v>194</v>
      </c>
      <c r="C117" s="21">
        <v>1487.3</v>
      </c>
      <c r="D117" s="21">
        <v>0</v>
      </c>
      <c r="E117" s="21">
        <v>0</v>
      </c>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row>
    <row r="118" spans="1:242" s="52" customFormat="1" ht="141.75">
      <c r="A118" s="51" t="s">
        <v>195</v>
      </c>
      <c r="B118" s="48" t="s">
        <v>196</v>
      </c>
      <c r="C118" s="21">
        <v>16.2</v>
      </c>
      <c r="D118" s="21">
        <v>17.399999999999999</v>
      </c>
      <c r="E118" s="21">
        <v>17.399999999999999</v>
      </c>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row>
    <row r="119" spans="1:242" s="52" customFormat="1" ht="47.25">
      <c r="A119" s="51" t="s">
        <v>197</v>
      </c>
      <c r="B119" s="48" t="s">
        <v>198</v>
      </c>
      <c r="C119" s="21">
        <v>61.6</v>
      </c>
      <c r="D119" s="21">
        <v>0</v>
      </c>
      <c r="E119" s="21">
        <v>0</v>
      </c>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row>
    <row r="120" spans="1:242" s="52" customFormat="1" ht="63">
      <c r="A120" s="36" t="s">
        <v>199</v>
      </c>
      <c r="B120" s="32" t="s">
        <v>200</v>
      </c>
      <c r="C120" s="21">
        <v>0</v>
      </c>
      <c r="D120" s="21">
        <v>0.5</v>
      </c>
      <c r="E120" s="21">
        <v>0.5</v>
      </c>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row>
    <row r="121" spans="1:242" s="52" customFormat="1" ht="63">
      <c r="A121" s="36" t="s">
        <v>201</v>
      </c>
      <c r="B121" s="32" t="s">
        <v>200</v>
      </c>
      <c r="C121" s="21">
        <v>0</v>
      </c>
      <c r="D121" s="21">
        <v>60</v>
      </c>
      <c r="E121" s="21">
        <v>60</v>
      </c>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row>
    <row r="122" spans="1:242" s="52" customFormat="1" ht="63">
      <c r="A122" s="36" t="s">
        <v>202</v>
      </c>
      <c r="B122" s="32" t="s">
        <v>200</v>
      </c>
      <c r="C122" s="21">
        <v>0</v>
      </c>
      <c r="D122" s="21">
        <v>0</v>
      </c>
      <c r="E122" s="21">
        <v>0</v>
      </c>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row>
    <row r="123" spans="1:242" s="52" customFormat="1" ht="63">
      <c r="A123" s="36" t="s">
        <v>203</v>
      </c>
      <c r="B123" s="32" t="s">
        <v>200</v>
      </c>
      <c r="C123" s="21">
        <v>777.4</v>
      </c>
      <c r="D123" s="21">
        <v>400</v>
      </c>
      <c r="E123" s="21">
        <v>400</v>
      </c>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row>
    <row r="124" spans="1:242" s="52" customFormat="1" ht="63">
      <c r="A124" s="36" t="s">
        <v>204</v>
      </c>
      <c r="B124" s="32" t="s">
        <v>200</v>
      </c>
      <c r="C124" s="21">
        <v>806.1</v>
      </c>
      <c r="D124" s="21">
        <v>1000</v>
      </c>
      <c r="E124" s="20">
        <v>1000</v>
      </c>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row>
    <row r="125" spans="1:242" s="52" customFormat="1" ht="63">
      <c r="A125" s="36" t="s">
        <v>205</v>
      </c>
      <c r="B125" s="32" t="s">
        <v>200</v>
      </c>
      <c r="C125" s="21">
        <v>1</v>
      </c>
      <c r="D125" s="21">
        <v>0</v>
      </c>
      <c r="E125" s="20">
        <v>0</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row>
    <row r="126" spans="1:242" s="57" customFormat="1" ht="78.75">
      <c r="A126" s="36" t="s">
        <v>206</v>
      </c>
      <c r="B126" s="32" t="s">
        <v>207</v>
      </c>
      <c r="C126" s="21">
        <v>94.1</v>
      </c>
      <c r="D126" s="21">
        <v>150</v>
      </c>
      <c r="E126" s="21">
        <v>150</v>
      </c>
      <c r="F126" s="55"/>
      <c r="G126" s="55"/>
      <c r="H126" s="55"/>
      <c r="I126" s="56"/>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c r="CW126" s="55"/>
      <c r="CX126" s="55"/>
      <c r="CY126" s="55"/>
      <c r="CZ126" s="55"/>
      <c r="DA126" s="55"/>
      <c r="DB126" s="55"/>
      <c r="DC126" s="55"/>
      <c r="DD126" s="55"/>
      <c r="DE126" s="55"/>
      <c r="DF126" s="55"/>
      <c r="DG126" s="55"/>
      <c r="DH126" s="55"/>
      <c r="DI126" s="55"/>
      <c r="DJ126" s="55"/>
      <c r="DK126" s="55"/>
      <c r="DL126" s="55"/>
      <c r="DM126" s="55"/>
      <c r="DN126" s="55"/>
      <c r="DO126" s="55"/>
      <c r="DP126" s="55"/>
      <c r="DQ126" s="55"/>
      <c r="DR126" s="55"/>
      <c r="DS126" s="55"/>
      <c r="DT126" s="55"/>
      <c r="DU126" s="55"/>
      <c r="DV126" s="55"/>
      <c r="DW126" s="55"/>
      <c r="DX126" s="55"/>
      <c r="DY126" s="55"/>
      <c r="DZ126" s="55"/>
      <c r="EA126" s="55"/>
      <c r="EB126" s="55"/>
      <c r="EC126" s="55"/>
      <c r="ED126" s="55"/>
      <c r="EE126" s="55"/>
      <c r="EF126" s="55"/>
      <c r="EG126" s="55"/>
      <c r="EH126" s="55"/>
      <c r="EI126" s="55"/>
      <c r="EJ126" s="55"/>
      <c r="EK126" s="55"/>
      <c r="EL126" s="55"/>
      <c r="EM126" s="55"/>
      <c r="EN126" s="55"/>
      <c r="EO126" s="55"/>
      <c r="EP126" s="55"/>
      <c r="EQ126" s="55"/>
      <c r="ER126" s="55"/>
      <c r="ES126" s="55"/>
      <c r="ET126" s="55"/>
      <c r="EU126" s="55"/>
      <c r="EV126" s="55"/>
      <c r="EW126" s="55"/>
      <c r="EX126" s="55"/>
      <c r="EY126" s="55"/>
      <c r="EZ126" s="55"/>
      <c r="FA126" s="55"/>
      <c r="FB126" s="55"/>
      <c r="FC126" s="55"/>
      <c r="FD126" s="55"/>
      <c r="FE126" s="55"/>
      <c r="FF126" s="55"/>
      <c r="FG126" s="55"/>
      <c r="FH126" s="55"/>
      <c r="FI126" s="55"/>
      <c r="FJ126" s="55"/>
      <c r="FK126" s="55"/>
      <c r="FL126" s="55"/>
      <c r="FM126" s="55"/>
      <c r="FN126" s="55"/>
      <c r="FO126" s="55"/>
      <c r="FP126" s="55"/>
      <c r="FQ126" s="55"/>
      <c r="FR126" s="55"/>
      <c r="FS126" s="55"/>
      <c r="FT126" s="55"/>
      <c r="FU126" s="55"/>
      <c r="FV126" s="55"/>
      <c r="FW126" s="55"/>
      <c r="FX126" s="55"/>
      <c r="FY126" s="55"/>
      <c r="FZ126" s="55"/>
      <c r="GA126" s="55"/>
      <c r="GB126" s="55"/>
      <c r="GC126" s="55"/>
      <c r="GD126" s="55"/>
      <c r="GE126" s="55"/>
      <c r="GF126" s="55"/>
      <c r="GG126" s="55"/>
      <c r="GH126" s="55"/>
      <c r="GI126" s="55"/>
      <c r="GJ126" s="55"/>
      <c r="GK126" s="55"/>
      <c r="GL126" s="55"/>
      <c r="GM126" s="55"/>
      <c r="GN126" s="55"/>
      <c r="GO126" s="55"/>
      <c r="GP126" s="55"/>
      <c r="GQ126" s="55"/>
      <c r="GR126" s="55"/>
      <c r="GS126" s="55"/>
      <c r="GT126" s="55"/>
      <c r="GU126" s="55"/>
      <c r="GV126" s="55"/>
      <c r="GW126" s="55"/>
      <c r="GX126" s="55"/>
      <c r="GY126" s="55"/>
      <c r="GZ126" s="55"/>
      <c r="HA126" s="55"/>
      <c r="HB126" s="55"/>
      <c r="HC126" s="55"/>
      <c r="HD126" s="55"/>
      <c r="HE126" s="55"/>
      <c r="HF126" s="55"/>
      <c r="HG126" s="55"/>
      <c r="HH126" s="55"/>
      <c r="HI126" s="55"/>
      <c r="HJ126" s="55"/>
      <c r="HK126" s="55"/>
      <c r="HL126" s="55"/>
      <c r="HM126" s="55"/>
      <c r="HN126" s="55"/>
      <c r="HO126" s="55"/>
      <c r="HP126" s="55"/>
      <c r="HQ126" s="55"/>
      <c r="HR126" s="55"/>
      <c r="HS126" s="55"/>
      <c r="HT126" s="55"/>
      <c r="HU126" s="55"/>
      <c r="HV126" s="55"/>
      <c r="HW126" s="55"/>
      <c r="HX126" s="55"/>
      <c r="HY126" s="55"/>
      <c r="HZ126" s="55"/>
      <c r="IA126" s="55"/>
      <c r="IB126" s="55"/>
      <c r="IC126" s="55"/>
      <c r="ID126" s="55"/>
      <c r="IE126" s="55"/>
      <c r="IF126" s="55"/>
      <c r="IG126" s="55"/>
      <c r="IH126" s="55"/>
    </row>
    <row r="127" spans="1:242" s="52" customFormat="1" ht="94.5">
      <c r="A127" s="58" t="s">
        <v>208</v>
      </c>
      <c r="B127" s="32" t="s">
        <v>209</v>
      </c>
      <c r="C127" s="21">
        <v>0</v>
      </c>
      <c r="D127" s="21">
        <v>106.7</v>
      </c>
      <c r="E127" s="21">
        <v>106.7</v>
      </c>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row>
    <row r="128" spans="1:242" s="52" customFormat="1" ht="94.5">
      <c r="A128" s="58" t="s">
        <v>210</v>
      </c>
      <c r="B128" s="32" t="s">
        <v>209</v>
      </c>
      <c r="C128" s="21">
        <v>313.3</v>
      </c>
      <c r="D128" s="21">
        <v>0</v>
      </c>
      <c r="E128" s="21">
        <v>0</v>
      </c>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row>
    <row r="129" spans="1:240" s="52" customFormat="1" ht="15.75">
      <c r="A129" s="12" t="s">
        <v>211</v>
      </c>
      <c r="B129" s="13" t="s">
        <v>212</v>
      </c>
      <c r="C129" s="14">
        <f>C130</f>
        <v>3254.6</v>
      </c>
      <c r="D129" s="14">
        <f>D130</f>
        <v>356.8</v>
      </c>
      <c r="E129" s="14">
        <f>E130</f>
        <v>334.1</v>
      </c>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row>
    <row r="130" spans="1:240" s="52" customFormat="1" ht="15.75">
      <c r="A130" s="11" t="s">
        <v>213</v>
      </c>
      <c r="B130" s="32" t="s">
        <v>214</v>
      </c>
      <c r="C130" s="20">
        <v>3254.6</v>
      </c>
      <c r="D130" s="20">
        <v>356.8</v>
      </c>
      <c r="E130" s="20">
        <v>334.1</v>
      </c>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row>
    <row r="131" spans="1:240" s="52" customFormat="1" ht="15.75">
      <c r="A131" s="59" t="s">
        <v>215</v>
      </c>
      <c r="B131" s="13" t="s">
        <v>216</v>
      </c>
      <c r="C131" s="14">
        <f>C132</f>
        <v>324.7</v>
      </c>
      <c r="D131" s="14">
        <v>0</v>
      </c>
      <c r="E131" s="14">
        <v>0</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row>
    <row r="132" spans="1:240" s="52" customFormat="1" ht="15.75">
      <c r="A132" s="59" t="s">
        <v>217</v>
      </c>
      <c r="B132" s="60" t="s">
        <v>218</v>
      </c>
      <c r="C132" s="20">
        <v>324.7</v>
      </c>
      <c r="D132" s="20">
        <v>0</v>
      </c>
      <c r="E132" s="20">
        <v>0</v>
      </c>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row>
    <row r="133" spans="1:240" s="52" customFormat="1" ht="15.75">
      <c r="A133" s="77" t="s">
        <v>219</v>
      </c>
      <c r="B133" s="78"/>
      <c r="C133" s="14">
        <f>C129+C85+C75+C56+C52+C41+C131</f>
        <v>166396</v>
      </c>
      <c r="D133" s="14">
        <f>D129+D85+D75+D56+D52+D41</f>
        <v>122106.5</v>
      </c>
      <c r="E133" s="14">
        <f>E129+E85+E75+E56+E52+E41</f>
        <v>120617.5</v>
      </c>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row>
    <row r="134" spans="1:240" s="52" customFormat="1" ht="15.75">
      <c r="A134" s="12" t="s">
        <v>220</v>
      </c>
      <c r="B134" s="61" t="s">
        <v>221</v>
      </c>
      <c r="C134" s="14">
        <f>C133+C40</f>
        <v>2160513.0999999996</v>
      </c>
      <c r="D134" s="14">
        <f>D133+D40</f>
        <v>1995218.7999999998</v>
      </c>
      <c r="E134" s="14">
        <f>E133+E40</f>
        <v>2090426.7999999998</v>
      </c>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row>
    <row r="135" spans="1:240" s="52" customFormat="1" ht="31.5">
      <c r="A135" s="12" t="s">
        <v>222</v>
      </c>
      <c r="B135" s="61" t="s">
        <v>223</v>
      </c>
      <c r="C135" s="14">
        <f>C136+C141+C197+C240</f>
        <v>5888232.1999999993</v>
      </c>
      <c r="D135" s="14">
        <f>D136+D141+D197+D240</f>
        <v>3799957.9</v>
      </c>
      <c r="E135" s="14">
        <f>E136+E141+E197+E240</f>
        <v>3973398.9000000008</v>
      </c>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row>
    <row r="136" spans="1:240" s="52" customFormat="1" ht="15.75">
      <c r="A136" s="12" t="s">
        <v>224</v>
      </c>
      <c r="B136" s="13" t="s">
        <v>225</v>
      </c>
      <c r="C136" s="14">
        <f>SUM(C137:C140)</f>
        <v>674847.9</v>
      </c>
      <c r="D136" s="14">
        <f>SUM(D137:D139)</f>
        <v>169384.2</v>
      </c>
      <c r="E136" s="14">
        <f>SUM(E137:E139)</f>
        <v>158937.20000000001</v>
      </c>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row>
    <row r="137" spans="1:240" s="52" customFormat="1" ht="31.5">
      <c r="A137" s="11" t="s">
        <v>226</v>
      </c>
      <c r="B137" s="32" t="s">
        <v>227</v>
      </c>
      <c r="C137" s="20">
        <v>296644</v>
      </c>
      <c r="D137" s="20">
        <v>129197</v>
      </c>
      <c r="E137" s="20">
        <v>118750</v>
      </c>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row>
    <row r="138" spans="1:240" s="52" customFormat="1" ht="31.5">
      <c r="A138" s="11" t="s">
        <v>228</v>
      </c>
      <c r="B138" s="32" t="s">
        <v>229</v>
      </c>
      <c r="C138" s="20">
        <v>322930.8</v>
      </c>
      <c r="D138" s="20">
        <v>0</v>
      </c>
      <c r="E138" s="20">
        <v>0</v>
      </c>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row>
    <row r="139" spans="1:240" s="52" customFormat="1" ht="47.25">
      <c r="A139" s="11" t="s">
        <v>230</v>
      </c>
      <c r="B139" s="32" t="s">
        <v>231</v>
      </c>
      <c r="C139" s="20">
        <v>40187.199999999997</v>
      </c>
      <c r="D139" s="20">
        <v>40187.199999999997</v>
      </c>
      <c r="E139" s="20">
        <v>40187.199999999997</v>
      </c>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row>
    <row r="140" spans="1:240" s="52" customFormat="1" ht="47.25">
      <c r="A140" s="51" t="s">
        <v>232</v>
      </c>
      <c r="B140" s="54" t="s">
        <v>233</v>
      </c>
      <c r="C140" s="20">
        <v>15085.9</v>
      </c>
      <c r="D140" s="20">
        <v>0</v>
      </c>
      <c r="E140" s="20">
        <v>0</v>
      </c>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row>
    <row r="141" spans="1:240" ht="31.5">
      <c r="A141" s="12" t="s">
        <v>234</v>
      </c>
      <c r="B141" s="13" t="s">
        <v>235</v>
      </c>
      <c r="C141" s="14">
        <f>SUM(C142:C196)</f>
        <v>2288398.5999999996</v>
      </c>
      <c r="D141" s="14">
        <f>SUM(D142:D196)</f>
        <v>734388.20000000007</v>
      </c>
      <c r="E141" s="14">
        <f>SUM(E142:E196)</f>
        <v>863463.20000000019</v>
      </c>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row>
    <row r="142" spans="1:240" ht="94.5">
      <c r="A142" s="11" t="s">
        <v>236</v>
      </c>
      <c r="B142" s="32" t="s">
        <v>237</v>
      </c>
      <c r="C142" s="20">
        <v>202083.3</v>
      </c>
      <c r="D142" s="21">
        <v>87353.3</v>
      </c>
      <c r="E142" s="21">
        <v>87353.3</v>
      </c>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row>
    <row r="143" spans="1:240" s="52" customFormat="1" ht="94.5">
      <c r="A143" s="11" t="s">
        <v>236</v>
      </c>
      <c r="B143" s="32" t="s">
        <v>238</v>
      </c>
      <c r="C143" s="20">
        <v>31932</v>
      </c>
      <c r="D143" s="21">
        <v>0</v>
      </c>
      <c r="E143" s="21">
        <v>0</v>
      </c>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row>
    <row r="144" spans="1:240" s="52" customFormat="1" ht="94.5">
      <c r="A144" s="11" t="s">
        <v>239</v>
      </c>
      <c r="B144" s="32" t="s">
        <v>240</v>
      </c>
      <c r="C144" s="20">
        <v>499386.3</v>
      </c>
      <c r="D144" s="21">
        <v>0</v>
      </c>
      <c r="E144" s="21">
        <v>0</v>
      </c>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row>
    <row r="145" spans="1:240" s="52" customFormat="1" ht="78.75">
      <c r="A145" s="11" t="s">
        <v>241</v>
      </c>
      <c r="B145" s="32" t="s">
        <v>242</v>
      </c>
      <c r="C145" s="20">
        <v>40357.699999999997</v>
      </c>
      <c r="D145" s="21">
        <v>55245.599999999999</v>
      </c>
      <c r="E145" s="21">
        <v>0</v>
      </c>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row>
    <row r="146" spans="1:240" s="52" customFormat="1" ht="63">
      <c r="A146" s="11" t="s">
        <v>243</v>
      </c>
      <c r="B146" s="32" t="s">
        <v>244</v>
      </c>
      <c r="C146" s="20">
        <v>3696.3</v>
      </c>
      <c r="D146" s="21">
        <v>3326</v>
      </c>
      <c r="E146" s="21">
        <v>3864.7</v>
      </c>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row>
    <row r="147" spans="1:240" s="52" customFormat="1" ht="63">
      <c r="A147" s="42" t="s">
        <v>245</v>
      </c>
      <c r="B147" s="32" t="s">
        <v>246</v>
      </c>
      <c r="C147" s="20">
        <v>1568.7</v>
      </c>
      <c r="D147" s="21">
        <v>0</v>
      </c>
      <c r="E147" s="21">
        <v>0</v>
      </c>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row>
    <row r="148" spans="1:240" s="52" customFormat="1" ht="63">
      <c r="A148" s="11" t="s">
        <v>247</v>
      </c>
      <c r="B148" s="32" t="s">
        <v>248</v>
      </c>
      <c r="C148" s="20">
        <v>0</v>
      </c>
      <c r="D148" s="21">
        <v>0</v>
      </c>
      <c r="E148" s="21">
        <v>17819.7</v>
      </c>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row>
    <row r="149" spans="1:240" s="52" customFormat="1" ht="47.25">
      <c r="A149" s="11" t="s">
        <v>249</v>
      </c>
      <c r="B149" s="32" t="s">
        <v>250</v>
      </c>
      <c r="C149" s="20">
        <v>1505.2</v>
      </c>
      <c r="D149" s="21">
        <v>7717.8</v>
      </c>
      <c r="E149" s="21">
        <v>9002.4</v>
      </c>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row>
    <row r="150" spans="1:240" s="52" customFormat="1" ht="47.25">
      <c r="A150" s="62" t="s">
        <v>251</v>
      </c>
      <c r="B150" s="48" t="s">
        <v>252</v>
      </c>
      <c r="C150" s="20">
        <v>7199.7</v>
      </c>
      <c r="D150" s="21">
        <v>0</v>
      </c>
      <c r="E150" s="21">
        <v>0</v>
      </c>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row>
    <row r="151" spans="1:240" s="52" customFormat="1" ht="63">
      <c r="A151" s="11" t="s">
        <v>253</v>
      </c>
      <c r="B151" s="32" t="s">
        <v>254</v>
      </c>
      <c r="C151" s="20">
        <v>104202.5</v>
      </c>
      <c r="D151" s="21">
        <v>98699.4</v>
      </c>
      <c r="E151" s="21">
        <v>101471.3</v>
      </c>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row>
    <row r="152" spans="1:240" ht="47.25">
      <c r="A152" s="11" t="s">
        <v>255</v>
      </c>
      <c r="B152" s="48" t="s">
        <v>256</v>
      </c>
      <c r="C152" s="20">
        <v>3337.5</v>
      </c>
      <c r="D152" s="21">
        <v>0</v>
      </c>
      <c r="E152" s="21">
        <v>0</v>
      </c>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row>
    <row r="153" spans="1:240" s="52" customFormat="1" ht="63">
      <c r="A153" s="11" t="s">
        <v>257</v>
      </c>
      <c r="B153" s="48" t="s">
        <v>258</v>
      </c>
      <c r="C153" s="20">
        <v>6144.8</v>
      </c>
      <c r="D153" s="21">
        <v>6476.9</v>
      </c>
      <c r="E153" s="21">
        <v>6748.4</v>
      </c>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row>
    <row r="154" spans="1:240" s="52" customFormat="1" ht="47.25">
      <c r="A154" s="63" t="s">
        <v>259</v>
      </c>
      <c r="B154" s="32" t="s">
        <v>260</v>
      </c>
      <c r="C154" s="20">
        <v>990.2</v>
      </c>
      <c r="D154" s="21">
        <v>898.9</v>
      </c>
      <c r="E154" s="21">
        <v>898.9</v>
      </c>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row>
    <row r="155" spans="1:240" s="52" customFormat="1" ht="63">
      <c r="A155" s="63" t="s">
        <v>259</v>
      </c>
      <c r="B155" s="64" t="s">
        <v>261</v>
      </c>
      <c r="C155" s="20">
        <v>0</v>
      </c>
      <c r="D155" s="21">
        <v>12421.5</v>
      </c>
      <c r="E155" s="21">
        <v>0</v>
      </c>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row>
    <row r="156" spans="1:240" s="52" customFormat="1" ht="31.5">
      <c r="A156" s="63" t="s">
        <v>259</v>
      </c>
      <c r="B156" s="65" t="s">
        <v>262</v>
      </c>
      <c r="C156" s="20">
        <v>127</v>
      </c>
      <c r="D156" s="21">
        <v>0</v>
      </c>
      <c r="E156" s="21">
        <v>0</v>
      </c>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row>
    <row r="157" spans="1:240" s="52" customFormat="1" ht="78.75">
      <c r="A157" s="63" t="s">
        <v>259</v>
      </c>
      <c r="B157" s="66" t="s">
        <v>263</v>
      </c>
      <c r="C157" s="20">
        <v>0</v>
      </c>
      <c r="D157" s="21">
        <v>4669.1000000000004</v>
      </c>
      <c r="E157" s="21">
        <v>2735.7</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row>
    <row r="158" spans="1:240" s="52" customFormat="1" ht="31.5">
      <c r="A158" s="62" t="s">
        <v>264</v>
      </c>
      <c r="B158" s="38" t="s">
        <v>265</v>
      </c>
      <c r="C158" s="20">
        <v>59432.4</v>
      </c>
      <c r="D158" s="21">
        <v>59432.4</v>
      </c>
      <c r="E158" s="21">
        <v>65715.399999999994</v>
      </c>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row>
    <row r="159" spans="1:240" s="52" customFormat="1" ht="31.5">
      <c r="A159" s="63" t="s">
        <v>266</v>
      </c>
      <c r="B159" s="38" t="s">
        <v>267</v>
      </c>
      <c r="C159" s="20">
        <v>4525.8</v>
      </c>
      <c r="D159" s="21">
        <v>0</v>
      </c>
      <c r="E159" s="21">
        <v>0</v>
      </c>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row>
    <row r="160" spans="1:240" s="52" customFormat="1" ht="31.5">
      <c r="A160" s="63" t="s">
        <v>268</v>
      </c>
      <c r="B160" s="38" t="s">
        <v>269</v>
      </c>
      <c r="C160" s="20">
        <v>32911.4</v>
      </c>
      <c r="D160" s="21">
        <v>0</v>
      </c>
      <c r="E160" s="21">
        <v>0</v>
      </c>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row>
    <row r="161" spans="1:240" s="52" customFormat="1" ht="47.25">
      <c r="A161" s="11" t="s">
        <v>270</v>
      </c>
      <c r="B161" s="48" t="s">
        <v>271</v>
      </c>
      <c r="C161" s="20">
        <v>0</v>
      </c>
      <c r="D161" s="21">
        <v>17023.8</v>
      </c>
      <c r="E161" s="21">
        <v>17023.8</v>
      </c>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row>
    <row r="162" spans="1:240" s="52" customFormat="1" ht="31.5">
      <c r="A162" s="11" t="s">
        <v>270</v>
      </c>
      <c r="B162" s="48" t="s">
        <v>272</v>
      </c>
      <c r="C162" s="20">
        <v>85829.5</v>
      </c>
      <c r="D162" s="21">
        <v>0</v>
      </c>
      <c r="E162" s="21">
        <v>0</v>
      </c>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row>
    <row r="163" spans="1:240" s="52" customFormat="1" ht="94.5">
      <c r="A163" s="11" t="s">
        <v>270</v>
      </c>
      <c r="B163" s="67" t="s">
        <v>273</v>
      </c>
      <c r="C163" s="20">
        <v>0</v>
      </c>
      <c r="D163" s="21">
        <v>0</v>
      </c>
      <c r="E163" s="21">
        <v>0</v>
      </c>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row>
    <row r="164" spans="1:240" s="52" customFormat="1" ht="31.5">
      <c r="A164" s="11" t="s">
        <v>268</v>
      </c>
      <c r="B164" s="67" t="s">
        <v>274</v>
      </c>
      <c r="C164" s="20">
        <v>0</v>
      </c>
      <c r="D164" s="21">
        <v>0</v>
      </c>
      <c r="E164" s="21">
        <v>0</v>
      </c>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row>
    <row r="165" spans="1:240" s="52" customFormat="1" ht="47.25">
      <c r="A165" s="62" t="s">
        <v>275</v>
      </c>
      <c r="B165" s="32" t="s">
        <v>276</v>
      </c>
      <c r="C165" s="20">
        <v>0</v>
      </c>
      <c r="D165" s="21">
        <v>0</v>
      </c>
      <c r="E165" s="21">
        <v>95907.8</v>
      </c>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row>
    <row r="166" spans="1:240" s="52" customFormat="1" ht="94.5">
      <c r="A166" s="62" t="s">
        <v>275</v>
      </c>
      <c r="B166" s="32" t="s">
        <v>277</v>
      </c>
      <c r="C166" s="20">
        <v>72154.7</v>
      </c>
      <c r="D166" s="21">
        <v>68547</v>
      </c>
      <c r="E166" s="21">
        <v>64939.3</v>
      </c>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row>
    <row r="167" spans="1:240" s="52" customFormat="1" ht="63">
      <c r="A167" s="62" t="s">
        <v>275</v>
      </c>
      <c r="B167" s="32" t="s">
        <v>278</v>
      </c>
      <c r="C167" s="20">
        <v>100000</v>
      </c>
      <c r="D167" s="21">
        <v>100000</v>
      </c>
      <c r="E167" s="21">
        <v>100000</v>
      </c>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row>
    <row r="168" spans="1:240" s="52" customFormat="1" ht="31.5">
      <c r="A168" s="62" t="s">
        <v>275</v>
      </c>
      <c r="B168" s="32" t="s">
        <v>279</v>
      </c>
      <c r="C168" s="20">
        <v>1157.5</v>
      </c>
      <c r="D168" s="21">
        <v>900.2</v>
      </c>
      <c r="E168" s="21">
        <v>0</v>
      </c>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row>
    <row r="169" spans="1:240" s="52" customFormat="1" ht="31.5">
      <c r="A169" s="62" t="s">
        <v>275</v>
      </c>
      <c r="B169" s="32" t="s">
        <v>280</v>
      </c>
      <c r="C169" s="20">
        <v>859000</v>
      </c>
      <c r="D169" s="21">
        <v>0</v>
      </c>
      <c r="E169" s="21">
        <v>0</v>
      </c>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row>
    <row r="170" spans="1:240" s="52" customFormat="1" ht="31.5">
      <c r="A170" s="62" t="s">
        <v>275</v>
      </c>
      <c r="B170" s="32" t="s">
        <v>281</v>
      </c>
      <c r="C170" s="20">
        <v>0</v>
      </c>
      <c r="D170" s="21">
        <v>35000</v>
      </c>
      <c r="E170" s="21">
        <v>180360.3</v>
      </c>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row>
    <row r="171" spans="1:240" s="52" customFormat="1" ht="94.5">
      <c r="A171" s="62" t="s">
        <v>282</v>
      </c>
      <c r="B171" s="48" t="s">
        <v>283</v>
      </c>
      <c r="C171" s="20">
        <v>72000</v>
      </c>
      <c r="D171" s="21">
        <v>23255.8</v>
      </c>
      <c r="E171" s="21">
        <v>23255.8</v>
      </c>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row>
    <row r="172" spans="1:240" s="52" customFormat="1" ht="47.25">
      <c r="A172" s="62" t="s">
        <v>275</v>
      </c>
      <c r="B172" s="48" t="s">
        <v>252</v>
      </c>
      <c r="C172" s="20">
        <v>0</v>
      </c>
      <c r="D172" s="21">
        <v>0</v>
      </c>
      <c r="E172" s="21">
        <v>0</v>
      </c>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row>
    <row r="173" spans="1:240" ht="47.25">
      <c r="A173" s="11" t="s">
        <v>284</v>
      </c>
      <c r="B173" s="32" t="s">
        <v>285</v>
      </c>
      <c r="C173" s="20">
        <v>25368.7</v>
      </c>
      <c r="D173" s="20">
        <v>21157.4</v>
      </c>
      <c r="E173" s="20">
        <v>21157.4</v>
      </c>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row>
    <row r="174" spans="1:240" s="52" customFormat="1" ht="47.25">
      <c r="A174" s="11" t="s">
        <v>286</v>
      </c>
      <c r="B174" s="32" t="s">
        <v>287</v>
      </c>
      <c r="C174" s="20">
        <v>3000</v>
      </c>
      <c r="D174" s="20">
        <v>3000</v>
      </c>
      <c r="E174" s="20">
        <v>3000</v>
      </c>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row>
    <row r="175" spans="1:240" s="52" customFormat="1" ht="47.25">
      <c r="A175" s="11" t="s">
        <v>286</v>
      </c>
      <c r="B175" s="48" t="s">
        <v>288</v>
      </c>
      <c r="C175" s="20">
        <v>1584.9</v>
      </c>
      <c r="D175" s="20">
        <v>1584.9</v>
      </c>
      <c r="E175" s="20">
        <v>1584.9</v>
      </c>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row>
    <row r="176" spans="1:240" s="52" customFormat="1" ht="47.25">
      <c r="A176" s="11" t="s">
        <v>286</v>
      </c>
      <c r="B176" s="48" t="s">
        <v>289</v>
      </c>
      <c r="C176" s="20">
        <v>528.29999999999995</v>
      </c>
      <c r="D176" s="20">
        <v>528.29999999999995</v>
      </c>
      <c r="E176" s="20">
        <v>528.29999999999995</v>
      </c>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row>
    <row r="177" spans="1:240" s="52" customFormat="1" ht="47.25">
      <c r="A177" s="11" t="s">
        <v>286</v>
      </c>
      <c r="B177" s="48" t="s">
        <v>290</v>
      </c>
      <c r="C177" s="20">
        <v>422.6</v>
      </c>
      <c r="D177" s="20">
        <v>422.6</v>
      </c>
      <c r="E177" s="20">
        <v>422.6</v>
      </c>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row>
    <row r="178" spans="1:240" s="52" customFormat="1" ht="63">
      <c r="A178" s="62" t="s">
        <v>286</v>
      </c>
      <c r="B178" s="32" t="s">
        <v>291</v>
      </c>
      <c r="C178" s="20">
        <v>3353.7</v>
      </c>
      <c r="D178" s="20">
        <v>3353.7</v>
      </c>
      <c r="E178" s="20">
        <v>3353.7</v>
      </c>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row>
    <row r="179" spans="1:240" ht="63">
      <c r="A179" s="11" t="s">
        <v>286</v>
      </c>
      <c r="B179" s="48" t="s">
        <v>292</v>
      </c>
      <c r="C179" s="20">
        <v>0</v>
      </c>
      <c r="D179" s="21">
        <v>30000</v>
      </c>
      <c r="E179" s="21">
        <v>0</v>
      </c>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row>
    <row r="180" spans="1:240" ht="31.5">
      <c r="A180" s="11" t="s">
        <v>286</v>
      </c>
      <c r="B180" s="48" t="s">
        <v>293</v>
      </c>
      <c r="C180" s="20">
        <v>0</v>
      </c>
      <c r="D180" s="21">
        <v>0</v>
      </c>
      <c r="E180" s="21">
        <v>0</v>
      </c>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row>
    <row r="181" spans="1:240" s="52" customFormat="1" ht="63">
      <c r="A181" s="11" t="s">
        <v>286</v>
      </c>
      <c r="B181" s="32" t="s">
        <v>294</v>
      </c>
      <c r="C181" s="20">
        <v>528.29999999999995</v>
      </c>
      <c r="D181" s="20">
        <v>528.29999999999995</v>
      </c>
      <c r="E181" s="20">
        <v>528.29999999999995</v>
      </c>
      <c r="F181" s="4"/>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row>
    <row r="182" spans="1:240" s="52" customFormat="1" ht="31.5">
      <c r="A182" s="62" t="s">
        <v>295</v>
      </c>
      <c r="B182" s="32" t="s">
        <v>296</v>
      </c>
      <c r="C182" s="20">
        <v>21192.1</v>
      </c>
      <c r="D182" s="20">
        <v>21192.1</v>
      </c>
      <c r="E182" s="20">
        <v>21192.1</v>
      </c>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row>
    <row r="183" spans="1:240" s="15" customFormat="1" ht="63">
      <c r="A183" s="62" t="s">
        <v>295</v>
      </c>
      <c r="B183" s="32" t="s">
        <v>297</v>
      </c>
      <c r="C183" s="20">
        <v>1151.5999999999999</v>
      </c>
      <c r="D183" s="20">
        <v>1151.5999999999999</v>
      </c>
      <c r="E183" s="20">
        <v>1151.5999999999999</v>
      </c>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row>
    <row r="184" spans="1:240" ht="63">
      <c r="A184" s="63" t="s">
        <v>295</v>
      </c>
      <c r="B184" s="68" t="s">
        <v>298</v>
      </c>
      <c r="C184" s="20">
        <v>12245.1</v>
      </c>
      <c r="D184" s="20">
        <v>12245.1</v>
      </c>
      <c r="E184" s="20">
        <v>12245.1</v>
      </c>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row>
    <row r="185" spans="1:240" s="15" customFormat="1" ht="47.25">
      <c r="A185" s="62" t="s">
        <v>295</v>
      </c>
      <c r="B185" s="32" t="s">
        <v>299</v>
      </c>
      <c r="C185" s="20">
        <v>1028.8</v>
      </c>
      <c r="D185" s="21">
        <v>1078.8</v>
      </c>
      <c r="E185" s="21">
        <v>1078.8</v>
      </c>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row>
    <row r="186" spans="1:240" s="52" customFormat="1" ht="47.25">
      <c r="A186" s="62" t="s">
        <v>295</v>
      </c>
      <c r="B186" s="32" t="s">
        <v>300</v>
      </c>
      <c r="C186" s="20">
        <v>917.6</v>
      </c>
      <c r="D186" s="20">
        <v>917.6</v>
      </c>
      <c r="E186" s="20">
        <v>917.6</v>
      </c>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row>
    <row r="187" spans="1:240" s="15" customFormat="1" ht="94.5">
      <c r="A187" s="62" t="s">
        <v>301</v>
      </c>
      <c r="B187" s="32" t="s">
        <v>302</v>
      </c>
      <c r="C187" s="20">
        <v>1912.3</v>
      </c>
      <c r="D187" s="20">
        <v>1912.3</v>
      </c>
      <c r="E187" s="20">
        <v>1912.3</v>
      </c>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row>
    <row r="188" spans="1:240" ht="94.5">
      <c r="A188" s="62" t="s">
        <v>301</v>
      </c>
      <c r="B188" s="32" t="s">
        <v>303</v>
      </c>
      <c r="C188" s="20">
        <v>3832.8</v>
      </c>
      <c r="D188" s="20">
        <v>3832.8</v>
      </c>
      <c r="E188" s="20">
        <v>3832.8</v>
      </c>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row>
    <row r="189" spans="1:240" s="15" customFormat="1" ht="47.25">
      <c r="A189" s="62" t="s">
        <v>295</v>
      </c>
      <c r="B189" s="32" t="s">
        <v>304</v>
      </c>
      <c r="C189" s="20">
        <v>4156.5</v>
      </c>
      <c r="D189" s="20">
        <v>4156.5</v>
      </c>
      <c r="E189" s="20">
        <v>4156.5</v>
      </c>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row>
    <row r="190" spans="1:240" s="52" customFormat="1" ht="31.5">
      <c r="A190" s="62" t="s">
        <v>295</v>
      </c>
      <c r="B190" s="32" t="s">
        <v>305</v>
      </c>
      <c r="C190" s="20">
        <v>1216.5</v>
      </c>
      <c r="D190" s="20">
        <v>1216.5</v>
      </c>
      <c r="E190" s="20">
        <v>1216.5</v>
      </c>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row>
    <row r="191" spans="1:240" s="52" customFormat="1" ht="47.25">
      <c r="A191" s="62" t="s">
        <v>295</v>
      </c>
      <c r="B191" s="32" t="s">
        <v>306</v>
      </c>
      <c r="C191" s="44">
        <v>240</v>
      </c>
      <c r="D191" s="20">
        <v>518</v>
      </c>
      <c r="E191" s="20">
        <v>518</v>
      </c>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row>
    <row r="192" spans="1:240" s="52" customFormat="1" ht="63">
      <c r="A192" s="62" t="s">
        <v>295</v>
      </c>
      <c r="B192" s="32" t="s">
        <v>307</v>
      </c>
      <c r="C192" s="44">
        <v>1299</v>
      </c>
      <c r="D192" s="20">
        <v>0</v>
      </c>
      <c r="E192" s="20">
        <v>0</v>
      </c>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row>
    <row r="193" spans="1:240" s="15" customFormat="1" ht="63">
      <c r="A193" s="62" t="s">
        <v>295</v>
      </c>
      <c r="B193" s="32" t="s">
        <v>308</v>
      </c>
      <c r="C193" s="20">
        <v>0</v>
      </c>
      <c r="D193" s="21">
        <v>0</v>
      </c>
      <c r="E193" s="21">
        <v>1500</v>
      </c>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row>
    <row r="194" spans="1:240" s="15" customFormat="1" ht="31.5">
      <c r="A194" s="62" t="s">
        <v>295</v>
      </c>
      <c r="B194" s="32" t="s">
        <v>309</v>
      </c>
      <c r="C194" s="20">
        <v>234</v>
      </c>
      <c r="D194" s="20">
        <v>234</v>
      </c>
      <c r="E194" s="20">
        <v>234</v>
      </c>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row>
    <row r="195" spans="1:240" ht="78.75">
      <c r="A195" s="63" t="s">
        <v>310</v>
      </c>
      <c r="B195" s="32" t="s">
        <v>311</v>
      </c>
      <c r="C195" s="20">
        <v>14643.3</v>
      </c>
      <c r="D195" s="21">
        <v>40470</v>
      </c>
      <c r="E195" s="21">
        <v>1915.9</v>
      </c>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row>
    <row r="196" spans="1:240" s="52" customFormat="1" ht="63">
      <c r="A196" s="63" t="s">
        <v>310</v>
      </c>
      <c r="B196" s="66" t="s">
        <v>312</v>
      </c>
      <c r="C196" s="20">
        <v>0</v>
      </c>
      <c r="D196" s="21">
        <v>3920</v>
      </c>
      <c r="E196" s="21">
        <v>3920</v>
      </c>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row>
    <row r="197" spans="1:240" ht="15.75">
      <c r="A197" s="12" t="s">
        <v>313</v>
      </c>
      <c r="B197" s="13" t="s">
        <v>314</v>
      </c>
      <c r="C197" s="14">
        <f>SUM(C198:C239)</f>
        <v>2836424.7999999993</v>
      </c>
      <c r="D197" s="14">
        <f>SUM(D198:D239)</f>
        <v>2816029.3999999994</v>
      </c>
      <c r="E197" s="14">
        <f>SUM(E198:E239)</f>
        <v>2869192.4000000004</v>
      </c>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row>
    <row r="198" spans="1:240" ht="47.25">
      <c r="A198" s="11" t="s">
        <v>315</v>
      </c>
      <c r="B198" s="32" t="s">
        <v>316</v>
      </c>
      <c r="C198" s="20">
        <v>9281.9</v>
      </c>
      <c r="D198" s="21">
        <v>11117.9</v>
      </c>
      <c r="E198" s="21">
        <v>11480.2</v>
      </c>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row>
    <row r="199" spans="1:240" ht="31.5">
      <c r="A199" s="11" t="s">
        <v>317</v>
      </c>
      <c r="B199" s="32" t="s">
        <v>318</v>
      </c>
      <c r="C199" s="20">
        <v>165565.70000000001</v>
      </c>
      <c r="D199" s="21">
        <v>242589.2</v>
      </c>
      <c r="E199" s="21">
        <v>273694.40000000002</v>
      </c>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row>
    <row r="200" spans="1:240" ht="47.25">
      <c r="A200" s="11" t="s">
        <v>319</v>
      </c>
      <c r="B200" s="32" t="s">
        <v>320</v>
      </c>
      <c r="C200" s="20">
        <v>1066</v>
      </c>
      <c r="D200" s="20">
        <v>1066</v>
      </c>
      <c r="E200" s="20">
        <v>1066</v>
      </c>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row>
    <row r="201" spans="1:240" ht="51.75" customHeight="1">
      <c r="A201" s="11" t="s">
        <v>319</v>
      </c>
      <c r="B201" s="32" t="s">
        <v>321</v>
      </c>
      <c r="C201" s="20">
        <v>3972.5</v>
      </c>
      <c r="D201" s="20">
        <v>3972.5</v>
      </c>
      <c r="E201" s="20">
        <v>3972.5</v>
      </c>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row>
    <row r="202" spans="1:240" ht="63">
      <c r="A202" s="11" t="s">
        <v>319</v>
      </c>
      <c r="B202" s="32" t="s">
        <v>322</v>
      </c>
      <c r="C202" s="20">
        <v>236.4</v>
      </c>
      <c r="D202" s="20">
        <v>236.4</v>
      </c>
      <c r="E202" s="20">
        <v>236.4</v>
      </c>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row>
    <row r="203" spans="1:240" ht="78.75">
      <c r="A203" s="11" t="s">
        <v>319</v>
      </c>
      <c r="B203" s="32" t="s">
        <v>323</v>
      </c>
      <c r="C203" s="20">
        <v>120.7</v>
      </c>
      <c r="D203" s="21">
        <v>110.1</v>
      </c>
      <c r="E203" s="21">
        <v>110.1</v>
      </c>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row>
    <row r="204" spans="1:240" ht="51.75" customHeight="1">
      <c r="A204" s="11" t="s">
        <v>319</v>
      </c>
      <c r="B204" s="32" t="s">
        <v>324</v>
      </c>
      <c r="C204" s="20">
        <v>458.1</v>
      </c>
      <c r="D204" s="21">
        <v>418.5</v>
      </c>
      <c r="E204" s="21">
        <v>418.5</v>
      </c>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row>
    <row r="205" spans="1:240" ht="65.25" customHeight="1">
      <c r="A205" s="11" t="s">
        <v>325</v>
      </c>
      <c r="B205" s="32" t="s">
        <v>326</v>
      </c>
      <c r="C205" s="20">
        <v>56400</v>
      </c>
      <c r="D205" s="21">
        <v>81876.5</v>
      </c>
      <c r="E205" s="21">
        <v>82827.199999999997</v>
      </c>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row>
    <row r="206" spans="1:240" ht="63">
      <c r="A206" s="11" t="s">
        <v>325</v>
      </c>
      <c r="B206" s="32" t="s">
        <v>327</v>
      </c>
      <c r="C206" s="20">
        <v>8080.1</v>
      </c>
      <c r="D206" s="21">
        <v>6803</v>
      </c>
      <c r="E206" s="21">
        <v>6803</v>
      </c>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row>
    <row r="207" spans="1:240" ht="47.25">
      <c r="A207" s="11" t="s">
        <v>325</v>
      </c>
      <c r="B207" s="32" t="s">
        <v>328</v>
      </c>
      <c r="C207" s="20">
        <v>59263</v>
      </c>
      <c r="D207" s="21">
        <v>61633.5</v>
      </c>
      <c r="E207" s="21">
        <v>64098.9</v>
      </c>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row>
    <row r="208" spans="1:240" ht="63">
      <c r="A208" s="11" t="s">
        <v>325</v>
      </c>
      <c r="B208" s="32" t="s">
        <v>329</v>
      </c>
      <c r="C208" s="20">
        <v>25424</v>
      </c>
      <c r="D208" s="21">
        <v>27533</v>
      </c>
      <c r="E208" s="21">
        <v>28634.3</v>
      </c>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row>
    <row r="209" spans="1:240" ht="165.75" customHeight="1">
      <c r="A209" s="11" t="s">
        <v>325</v>
      </c>
      <c r="B209" s="32" t="s">
        <v>330</v>
      </c>
      <c r="C209" s="20">
        <v>273.60000000000002</v>
      </c>
      <c r="D209" s="21">
        <v>0</v>
      </c>
      <c r="E209" s="21">
        <v>0</v>
      </c>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row>
    <row r="210" spans="1:240" ht="55.5" customHeight="1">
      <c r="A210" s="11" t="s">
        <v>325</v>
      </c>
      <c r="B210" s="32" t="s">
        <v>331</v>
      </c>
      <c r="C210" s="20">
        <v>170694.8</v>
      </c>
      <c r="D210" s="21">
        <v>192064.8</v>
      </c>
      <c r="E210" s="21">
        <v>199747.4</v>
      </c>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row>
    <row r="211" spans="1:240" ht="47.25">
      <c r="A211" s="11" t="s">
        <v>325</v>
      </c>
      <c r="B211" s="32" t="s">
        <v>332</v>
      </c>
      <c r="C211" s="20">
        <v>122822</v>
      </c>
      <c r="D211" s="21">
        <v>138326</v>
      </c>
      <c r="E211" s="21">
        <v>143700.29999999999</v>
      </c>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row>
    <row r="212" spans="1:240" ht="78.75">
      <c r="A212" s="11" t="s">
        <v>325</v>
      </c>
      <c r="B212" s="32" t="s">
        <v>333</v>
      </c>
      <c r="C212" s="20">
        <v>365.9</v>
      </c>
      <c r="D212" s="21">
        <v>536.5</v>
      </c>
      <c r="E212" s="21">
        <v>558</v>
      </c>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c r="DQ212" s="25"/>
      <c r="DR212" s="25"/>
      <c r="DS212" s="25"/>
      <c r="DT212" s="25"/>
      <c r="DU212" s="25"/>
      <c r="DV212" s="25"/>
      <c r="DW212" s="25"/>
      <c r="DX212" s="25"/>
      <c r="DY212" s="25"/>
      <c r="DZ212" s="25"/>
      <c r="EA212" s="25"/>
      <c r="EB212" s="25"/>
      <c r="EC212" s="25"/>
      <c r="ED212" s="25"/>
      <c r="EE212" s="25"/>
      <c r="EF212" s="25"/>
      <c r="EG212" s="25"/>
      <c r="EH212" s="25"/>
      <c r="EI212" s="25"/>
      <c r="EJ212" s="25"/>
      <c r="EK212" s="25"/>
      <c r="EL212" s="25"/>
      <c r="EM212" s="25"/>
      <c r="EN212" s="25"/>
      <c r="EO212" s="25"/>
      <c r="EP212" s="25"/>
      <c r="EQ212" s="25"/>
      <c r="ER212" s="25"/>
      <c r="ES212" s="25"/>
      <c r="ET212" s="25"/>
      <c r="EU212" s="25"/>
      <c r="EV212" s="25"/>
      <c r="EW212" s="25"/>
      <c r="EX212" s="25"/>
      <c r="EY212" s="25"/>
      <c r="EZ212" s="25"/>
      <c r="FA212" s="25"/>
      <c r="FB212" s="25"/>
      <c r="FC212" s="25"/>
      <c r="FD212" s="25"/>
      <c r="FE212" s="25"/>
      <c r="FF212" s="25"/>
      <c r="FG212" s="25"/>
      <c r="FH212" s="25"/>
      <c r="FI212" s="25"/>
      <c r="FJ212" s="25"/>
      <c r="FK212" s="25"/>
      <c r="FL212" s="25"/>
      <c r="FM212" s="25"/>
      <c r="FN212" s="25"/>
      <c r="FO212" s="25"/>
      <c r="FP212" s="25"/>
      <c r="FQ212" s="25"/>
      <c r="FR212" s="25"/>
      <c r="FS212" s="25"/>
      <c r="FT212" s="25"/>
      <c r="FU212" s="25"/>
      <c r="FV212" s="25"/>
      <c r="FW212" s="25"/>
      <c r="FX212" s="25"/>
      <c r="FY212" s="25"/>
      <c r="FZ212" s="25"/>
      <c r="GA212" s="25"/>
      <c r="GB212" s="25"/>
      <c r="GC212" s="25"/>
      <c r="GD212" s="25"/>
      <c r="GE212" s="25"/>
      <c r="GF212" s="25"/>
      <c r="GG212" s="25"/>
      <c r="GH212" s="25"/>
      <c r="GI212" s="25"/>
      <c r="GJ212" s="25"/>
      <c r="GK212" s="25"/>
      <c r="GL212" s="25"/>
      <c r="GM212" s="25"/>
      <c r="GN212" s="25"/>
      <c r="GO212" s="25"/>
      <c r="GP212" s="25"/>
      <c r="GQ212" s="25"/>
      <c r="GR212" s="25"/>
      <c r="GS212" s="25"/>
      <c r="GT212" s="25"/>
      <c r="GU212" s="25"/>
      <c r="GV212" s="25"/>
      <c r="GW212" s="25"/>
      <c r="GX212" s="25"/>
      <c r="GY212" s="25"/>
      <c r="GZ212" s="25"/>
      <c r="HA212" s="25"/>
      <c r="HB212" s="25"/>
      <c r="HC212" s="25"/>
      <c r="HD212" s="25"/>
      <c r="HE212" s="25"/>
      <c r="HF212" s="25"/>
      <c r="HG212" s="25"/>
      <c r="HH212" s="25"/>
      <c r="HI212" s="25"/>
      <c r="HJ212" s="25"/>
      <c r="HK212" s="25"/>
      <c r="HL212" s="25"/>
      <c r="HM212" s="25"/>
      <c r="HN212" s="25"/>
      <c r="HO212" s="25"/>
      <c r="HP212" s="25"/>
      <c r="HQ212" s="25"/>
      <c r="HR212" s="25"/>
      <c r="HS212" s="25"/>
      <c r="HT212" s="25"/>
      <c r="HU212" s="25"/>
      <c r="HV212" s="25"/>
      <c r="HW212" s="25"/>
      <c r="HX212" s="25"/>
      <c r="HY212" s="25"/>
      <c r="HZ212" s="25"/>
      <c r="IA212" s="25"/>
      <c r="IB212" s="25"/>
      <c r="IC212" s="25"/>
      <c r="ID212" s="25"/>
      <c r="IE212" s="25"/>
      <c r="IF212" s="25"/>
    </row>
    <row r="213" spans="1:240" ht="71.25" customHeight="1">
      <c r="A213" s="11" t="s">
        <v>325</v>
      </c>
      <c r="B213" s="32" t="s">
        <v>334</v>
      </c>
      <c r="C213" s="20">
        <v>17.2</v>
      </c>
      <c r="D213" s="21">
        <v>27.2</v>
      </c>
      <c r="E213" s="21">
        <v>27.2</v>
      </c>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c r="DL213" s="25"/>
      <c r="DM213" s="25"/>
      <c r="DN213" s="25"/>
      <c r="DO213" s="25"/>
      <c r="DP213" s="25"/>
      <c r="DQ213" s="25"/>
      <c r="DR213" s="25"/>
      <c r="DS213" s="25"/>
      <c r="DT213" s="25"/>
      <c r="DU213" s="25"/>
      <c r="DV213" s="25"/>
      <c r="DW213" s="25"/>
      <c r="DX213" s="25"/>
      <c r="DY213" s="25"/>
      <c r="DZ213" s="25"/>
      <c r="EA213" s="25"/>
      <c r="EB213" s="25"/>
      <c r="EC213" s="25"/>
      <c r="ED213" s="25"/>
      <c r="EE213" s="25"/>
      <c r="EF213" s="25"/>
      <c r="EG213" s="25"/>
      <c r="EH213" s="25"/>
      <c r="EI213" s="25"/>
      <c r="EJ213" s="25"/>
      <c r="EK213" s="25"/>
      <c r="EL213" s="25"/>
      <c r="EM213" s="25"/>
      <c r="EN213" s="25"/>
      <c r="EO213" s="25"/>
      <c r="EP213" s="25"/>
      <c r="EQ213" s="25"/>
      <c r="ER213" s="25"/>
      <c r="ES213" s="25"/>
      <c r="ET213" s="25"/>
      <c r="EU213" s="25"/>
      <c r="EV213" s="25"/>
      <c r="EW213" s="25"/>
      <c r="EX213" s="25"/>
      <c r="EY213" s="25"/>
      <c r="EZ213" s="25"/>
      <c r="FA213" s="25"/>
      <c r="FB213" s="25"/>
      <c r="FC213" s="25"/>
      <c r="FD213" s="25"/>
      <c r="FE213" s="25"/>
      <c r="FF213" s="25"/>
      <c r="FG213" s="25"/>
      <c r="FH213" s="25"/>
      <c r="FI213" s="25"/>
      <c r="FJ213" s="25"/>
      <c r="FK213" s="25"/>
      <c r="FL213" s="25"/>
      <c r="FM213" s="25"/>
      <c r="FN213" s="25"/>
      <c r="FO213" s="25"/>
      <c r="FP213" s="25"/>
      <c r="FQ213" s="25"/>
      <c r="FR213" s="25"/>
      <c r="FS213" s="25"/>
      <c r="FT213" s="25"/>
      <c r="FU213" s="25"/>
      <c r="FV213" s="25"/>
      <c r="FW213" s="25"/>
      <c r="FX213" s="25"/>
      <c r="FY213" s="25"/>
      <c r="FZ213" s="25"/>
      <c r="GA213" s="25"/>
      <c r="GB213" s="25"/>
      <c r="GC213" s="25"/>
      <c r="GD213" s="25"/>
      <c r="GE213" s="25"/>
      <c r="GF213" s="25"/>
      <c r="GG213" s="25"/>
      <c r="GH213" s="25"/>
      <c r="GI213" s="25"/>
      <c r="GJ213" s="25"/>
      <c r="GK213" s="25"/>
      <c r="GL213" s="25"/>
      <c r="GM213" s="25"/>
      <c r="GN213" s="25"/>
      <c r="GO213" s="25"/>
      <c r="GP213" s="25"/>
      <c r="GQ213" s="25"/>
      <c r="GR213" s="25"/>
      <c r="GS213" s="25"/>
      <c r="GT213" s="25"/>
      <c r="GU213" s="25"/>
      <c r="GV213" s="25"/>
      <c r="GW213" s="25"/>
      <c r="GX213" s="25"/>
      <c r="GY213" s="25"/>
      <c r="GZ213" s="25"/>
      <c r="HA213" s="25"/>
      <c r="HB213" s="25"/>
      <c r="HC213" s="25"/>
      <c r="HD213" s="25"/>
      <c r="HE213" s="25"/>
      <c r="HF213" s="25"/>
      <c r="HG213" s="25"/>
      <c r="HH213" s="25"/>
      <c r="HI213" s="25"/>
      <c r="HJ213" s="25"/>
      <c r="HK213" s="25"/>
      <c r="HL213" s="25"/>
      <c r="HM213" s="25"/>
      <c r="HN213" s="25"/>
      <c r="HO213" s="25"/>
      <c r="HP213" s="25"/>
      <c r="HQ213" s="25"/>
      <c r="HR213" s="25"/>
      <c r="HS213" s="25"/>
      <c r="HT213" s="25"/>
      <c r="HU213" s="25"/>
      <c r="HV213" s="25"/>
      <c r="HW213" s="25"/>
      <c r="HX213" s="25"/>
      <c r="HY213" s="25"/>
      <c r="HZ213" s="25"/>
      <c r="IA213" s="25"/>
      <c r="IB213" s="25"/>
      <c r="IC213" s="25"/>
      <c r="ID213" s="25"/>
      <c r="IE213" s="25"/>
      <c r="IF213" s="25"/>
    </row>
    <row r="214" spans="1:240" ht="78.75">
      <c r="A214" s="11" t="s">
        <v>325</v>
      </c>
      <c r="B214" s="32" t="s">
        <v>335</v>
      </c>
      <c r="C214" s="20">
        <v>10882.5</v>
      </c>
      <c r="D214" s="21">
        <v>9557.9</v>
      </c>
      <c r="E214" s="21">
        <v>10991.9</v>
      </c>
    </row>
    <row r="215" spans="1:240" ht="63">
      <c r="A215" s="11" t="s">
        <v>325</v>
      </c>
      <c r="B215" s="32" t="s">
        <v>336</v>
      </c>
      <c r="C215" s="20">
        <v>10167.5</v>
      </c>
      <c r="D215" s="21">
        <v>12106.9</v>
      </c>
      <c r="E215" s="21">
        <v>12591.2</v>
      </c>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25"/>
      <c r="CX215" s="25"/>
      <c r="CY215" s="25"/>
      <c r="CZ215" s="25"/>
      <c r="DA215" s="25"/>
      <c r="DB215" s="25"/>
      <c r="DC215" s="25"/>
      <c r="DD215" s="25"/>
      <c r="DE215" s="25"/>
      <c r="DF215" s="25"/>
      <c r="DG215" s="25"/>
      <c r="DH215" s="25"/>
      <c r="DI215" s="25"/>
      <c r="DJ215" s="25"/>
      <c r="DK215" s="25"/>
      <c r="DL215" s="25"/>
      <c r="DM215" s="25"/>
      <c r="DN215" s="25"/>
      <c r="DO215" s="25"/>
      <c r="DP215" s="25"/>
      <c r="DQ215" s="25"/>
      <c r="DR215" s="25"/>
      <c r="DS215" s="25"/>
      <c r="DT215" s="25"/>
      <c r="DU215" s="25"/>
      <c r="DV215" s="25"/>
      <c r="DW215" s="25"/>
      <c r="DX215" s="25"/>
      <c r="DY215" s="25"/>
      <c r="DZ215" s="25"/>
      <c r="EA215" s="25"/>
      <c r="EB215" s="25"/>
      <c r="EC215" s="25"/>
      <c r="ED215" s="25"/>
      <c r="EE215" s="25"/>
      <c r="EF215" s="25"/>
      <c r="EG215" s="25"/>
      <c r="EH215" s="25"/>
      <c r="EI215" s="25"/>
      <c r="EJ215" s="25"/>
      <c r="EK215" s="25"/>
      <c r="EL215" s="25"/>
      <c r="EM215" s="25"/>
      <c r="EN215" s="25"/>
      <c r="EO215" s="25"/>
      <c r="EP215" s="25"/>
      <c r="EQ215" s="25"/>
      <c r="ER215" s="25"/>
      <c r="ES215" s="25"/>
      <c r="ET215" s="25"/>
      <c r="EU215" s="25"/>
      <c r="EV215" s="25"/>
      <c r="EW215" s="25"/>
      <c r="EX215" s="25"/>
      <c r="EY215" s="25"/>
      <c r="EZ215" s="25"/>
      <c r="FA215" s="25"/>
      <c r="FB215" s="25"/>
      <c r="FC215" s="25"/>
      <c r="FD215" s="25"/>
      <c r="FE215" s="25"/>
      <c r="FF215" s="25"/>
      <c r="FG215" s="25"/>
      <c r="FH215" s="25"/>
      <c r="FI215" s="25"/>
      <c r="FJ215" s="25"/>
      <c r="FK215" s="25"/>
      <c r="FL215" s="25"/>
      <c r="FM215" s="25"/>
      <c r="FN215" s="25"/>
      <c r="FO215" s="25"/>
      <c r="FP215" s="25"/>
      <c r="FQ215" s="25"/>
      <c r="FR215" s="25"/>
      <c r="FS215" s="25"/>
      <c r="FT215" s="25"/>
      <c r="FU215" s="25"/>
      <c r="FV215" s="25"/>
      <c r="FW215" s="25"/>
      <c r="FX215" s="25"/>
      <c r="FY215" s="25"/>
      <c r="FZ215" s="25"/>
      <c r="GA215" s="25"/>
      <c r="GB215" s="25"/>
      <c r="GC215" s="25"/>
      <c r="GD215" s="25"/>
      <c r="GE215" s="25"/>
      <c r="GF215" s="25"/>
      <c r="GG215" s="25"/>
      <c r="GH215" s="25"/>
      <c r="GI215" s="25"/>
      <c r="GJ215" s="25"/>
      <c r="GK215" s="25"/>
      <c r="GL215" s="25"/>
      <c r="GM215" s="25"/>
      <c r="GN215" s="25"/>
      <c r="GO215" s="25"/>
      <c r="GP215" s="25"/>
      <c r="GQ215" s="25"/>
      <c r="GR215" s="25"/>
      <c r="GS215" s="25"/>
      <c r="GT215" s="25"/>
      <c r="GU215" s="25"/>
      <c r="GV215" s="25"/>
      <c r="GW215" s="25"/>
      <c r="GX215" s="25"/>
      <c r="GY215" s="25"/>
      <c r="GZ215" s="25"/>
      <c r="HA215" s="25"/>
      <c r="HB215" s="25"/>
      <c r="HC215" s="25"/>
      <c r="HD215" s="25"/>
      <c r="HE215" s="25"/>
      <c r="HF215" s="25"/>
      <c r="HG215" s="25"/>
      <c r="HH215" s="25"/>
      <c r="HI215" s="25"/>
      <c r="HJ215" s="25"/>
      <c r="HK215" s="25"/>
      <c r="HL215" s="25"/>
      <c r="HM215" s="25"/>
      <c r="HN215" s="25"/>
      <c r="HO215" s="25"/>
      <c r="HP215" s="25"/>
      <c r="HQ215" s="25"/>
      <c r="HR215" s="25"/>
      <c r="HS215" s="25"/>
      <c r="HT215" s="25"/>
      <c r="HU215" s="25"/>
      <c r="HV215" s="25"/>
      <c r="HW215" s="25"/>
      <c r="HX215" s="25"/>
      <c r="HY215" s="25"/>
      <c r="HZ215" s="25"/>
      <c r="IA215" s="25"/>
      <c r="IB215" s="25"/>
      <c r="IC215" s="25"/>
      <c r="ID215" s="25"/>
      <c r="IE215" s="25"/>
      <c r="IF215" s="25"/>
    </row>
    <row r="216" spans="1:240" ht="63">
      <c r="A216" s="11" t="s">
        <v>325</v>
      </c>
      <c r="B216" s="32" t="s">
        <v>337</v>
      </c>
      <c r="C216" s="20">
        <v>2350.3000000000002</v>
      </c>
      <c r="D216" s="20">
        <v>1850.3</v>
      </c>
      <c r="E216" s="20">
        <v>1850.3</v>
      </c>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c r="DN216" s="25"/>
      <c r="DO216" s="25"/>
      <c r="DP216" s="25"/>
      <c r="DQ216" s="25"/>
      <c r="DR216" s="25"/>
      <c r="DS216" s="25"/>
      <c r="DT216" s="25"/>
      <c r="DU216" s="25"/>
      <c r="DV216" s="25"/>
      <c r="DW216" s="25"/>
      <c r="DX216" s="25"/>
      <c r="DY216" s="25"/>
      <c r="DZ216" s="25"/>
      <c r="EA216" s="25"/>
      <c r="EB216" s="25"/>
      <c r="EC216" s="25"/>
      <c r="ED216" s="25"/>
      <c r="EE216" s="25"/>
      <c r="EF216" s="25"/>
      <c r="EG216" s="25"/>
      <c r="EH216" s="25"/>
      <c r="EI216" s="25"/>
      <c r="EJ216" s="25"/>
      <c r="EK216" s="25"/>
      <c r="EL216" s="25"/>
      <c r="EM216" s="25"/>
      <c r="EN216" s="25"/>
      <c r="EO216" s="25"/>
      <c r="EP216" s="25"/>
      <c r="EQ216" s="25"/>
      <c r="ER216" s="25"/>
      <c r="ES216" s="25"/>
      <c r="ET216" s="25"/>
      <c r="EU216" s="25"/>
      <c r="EV216" s="25"/>
      <c r="EW216" s="25"/>
      <c r="EX216" s="25"/>
      <c r="EY216" s="25"/>
      <c r="EZ216" s="25"/>
      <c r="FA216" s="25"/>
      <c r="FB216" s="25"/>
      <c r="FC216" s="25"/>
      <c r="FD216" s="25"/>
      <c r="FE216" s="25"/>
      <c r="FF216" s="25"/>
      <c r="FG216" s="25"/>
      <c r="FH216" s="25"/>
      <c r="FI216" s="25"/>
      <c r="FJ216" s="25"/>
      <c r="FK216" s="25"/>
      <c r="FL216" s="25"/>
      <c r="FM216" s="25"/>
      <c r="FN216" s="25"/>
      <c r="FO216" s="25"/>
      <c r="FP216" s="25"/>
      <c r="FQ216" s="25"/>
      <c r="FR216" s="25"/>
      <c r="FS216" s="25"/>
      <c r="FT216" s="25"/>
      <c r="FU216" s="25"/>
      <c r="FV216" s="25"/>
      <c r="FW216" s="25"/>
      <c r="FX216" s="25"/>
      <c r="FY216" s="25"/>
      <c r="FZ216" s="25"/>
      <c r="GA216" s="25"/>
      <c r="GB216" s="25"/>
      <c r="GC216" s="25"/>
      <c r="GD216" s="25"/>
      <c r="GE216" s="25"/>
      <c r="GF216" s="25"/>
      <c r="GG216" s="25"/>
      <c r="GH216" s="25"/>
      <c r="GI216" s="25"/>
      <c r="GJ216" s="25"/>
      <c r="GK216" s="25"/>
      <c r="GL216" s="25"/>
      <c r="GM216" s="25"/>
      <c r="GN216" s="25"/>
      <c r="GO216" s="25"/>
      <c r="GP216" s="25"/>
      <c r="GQ216" s="25"/>
      <c r="GR216" s="25"/>
      <c r="GS216" s="25"/>
      <c r="GT216" s="25"/>
      <c r="GU216" s="25"/>
      <c r="GV216" s="25"/>
      <c r="GW216" s="25"/>
      <c r="GX216" s="25"/>
      <c r="GY216" s="25"/>
      <c r="GZ216" s="25"/>
      <c r="HA216" s="25"/>
      <c r="HB216" s="25"/>
      <c r="HC216" s="25"/>
      <c r="HD216" s="25"/>
      <c r="HE216" s="25"/>
      <c r="HF216" s="25"/>
      <c r="HG216" s="25"/>
      <c r="HH216" s="25"/>
      <c r="HI216" s="25"/>
      <c r="HJ216" s="25"/>
      <c r="HK216" s="25"/>
      <c r="HL216" s="25"/>
      <c r="HM216" s="25"/>
      <c r="HN216" s="25"/>
      <c r="HO216" s="25"/>
      <c r="HP216" s="25"/>
      <c r="HQ216" s="25"/>
      <c r="HR216" s="25"/>
      <c r="HS216" s="25"/>
      <c r="HT216" s="25"/>
      <c r="HU216" s="25"/>
      <c r="HV216" s="25"/>
      <c r="HW216" s="25"/>
      <c r="HX216" s="25"/>
      <c r="HY216" s="25"/>
      <c r="HZ216" s="25"/>
      <c r="IA216" s="25"/>
      <c r="IB216" s="25"/>
      <c r="IC216" s="25"/>
      <c r="ID216" s="25"/>
      <c r="IE216" s="25"/>
      <c r="IF216" s="25"/>
    </row>
    <row r="217" spans="1:240" ht="63">
      <c r="A217" s="62" t="s">
        <v>325</v>
      </c>
      <c r="B217" s="38" t="s">
        <v>338</v>
      </c>
      <c r="C217" s="20">
        <v>0.1</v>
      </c>
      <c r="D217" s="21">
        <v>0.1</v>
      </c>
      <c r="E217" s="21">
        <v>0.1</v>
      </c>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25"/>
      <c r="DS217" s="25"/>
      <c r="DT217" s="25"/>
      <c r="DU217" s="25"/>
      <c r="DV217" s="25"/>
      <c r="DW217" s="25"/>
      <c r="DX217" s="25"/>
      <c r="DY217" s="25"/>
      <c r="DZ217" s="25"/>
      <c r="EA217" s="25"/>
      <c r="EB217" s="25"/>
      <c r="EC217" s="25"/>
      <c r="ED217" s="25"/>
      <c r="EE217" s="25"/>
      <c r="EF217" s="25"/>
      <c r="EG217" s="25"/>
      <c r="EH217" s="25"/>
      <c r="EI217" s="25"/>
      <c r="EJ217" s="25"/>
      <c r="EK217" s="25"/>
      <c r="EL217" s="25"/>
      <c r="EM217" s="25"/>
      <c r="EN217" s="25"/>
      <c r="EO217" s="25"/>
      <c r="EP217" s="25"/>
      <c r="EQ217" s="25"/>
      <c r="ER217" s="25"/>
      <c r="ES217" s="25"/>
      <c r="ET217" s="25"/>
      <c r="EU217" s="25"/>
      <c r="EV217" s="25"/>
      <c r="EW217" s="25"/>
      <c r="EX217" s="25"/>
      <c r="EY217" s="25"/>
      <c r="EZ217" s="25"/>
      <c r="FA217" s="25"/>
      <c r="FB217" s="25"/>
      <c r="FC217" s="25"/>
      <c r="FD217" s="25"/>
      <c r="FE217" s="25"/>
      <c r="FF217" s="25"/>
      <c r="FG217" s="25"/>
      <c r="FH217" s="25"/>
      <c r="FI217" s="25"/>
      <c r="FJ217" s="25"/>
      <c r="FK217" s="25"/>
      <c r="FL217" s="25"/>
      <c r="FM217" s="25"/>
      <c r="FN217" s="25"/>
      <c r="FO217" s="25"/>
      <c r="FP217" s="25"/>
      <c r="FQ217" s="25"/>
      <c r="FR217" s="25"/>
      <c r="FS217" s="25"/>
      <c r="FT217" s="25"/>
      <c r="FU217" s="25"/>
      <c r="FV217" s="25"/>
      <c r="FW217" s="25"/>
      <c r="FX217" s="25"/>
      <c r="FY217" s="25"/>
      <c r="FZ217" s="25"/>
      <c r="GA217" s="25"/>
      <c r="GB217" s="25"/>
      <c r="GC217" s="25"/>
      <c r="GD217" s="25"/>
      <c r="GE217" s="25"/>
      <c r="GF217" s="25"/>
      <c r="GG217" s="25"/>
      <c r="GH217" s="25"/>
      <c r="GI217" s="25"/>
      <c r="GJ217" s="25"/>
      <c r="GK217" s="25"/>
      <c r="GL217" s="25"/>
      <c r="GM217" s="25"/>
      <c r="GN217" s="25"/>
      <c r="GO217" s="25"/>
      <c r="GP217" s="25"/>
      <c r="GQ217" s="25"/>
      <c r="GR217" s="25"/>
      <c r="GS217" s="25"/>
      <c r="GT217" s="25"/>
      <c r="GU217" s="25"/>
      <c r="GV217" s="25"/>
      <c r="GW217" s="25"/>
      <c r="GX217" s="25"/>
      <c r="GY217" s="25"/>
      <c r="GZ217" s="25"/>
      <c r="HA217" s="25"/>
      <c r="HB217" s="25"/>
      <c r="HC217" s="25"/>
      <c r="HD217" s="25"/>
      <c r="HE217" s="25"/>
      <c r="HF217" s="25"/>
      <c r="HG217" s="25"/>
      <c r="HH217" s="25"/>
      <c r="HI217" s="25"/>
      <c r="HJ217" s="25"/>
      <c r="HK217" s="25"/>
      <c r="HL217" s="25"/>
      <c r="HM217" s="25"/>
      <c r="HN217" s="25"/>
      <c r="HO217" s="25"/>
      <c r="HP217" s="25"/>
      <c r="HQ217" s="25"/>
      <c r="HR217" s="25"/>
      <c r="HS217" s="25"/>
      <c r="HT217" s="25"/>
      <c r="HU217" s="25"/>
      <c r="HV217" s="25"/>
      <c r="HW217" s="25"/>
      <c r="HX217" s="25"/>
      <c r="HY217" s="25"/>
      <c r="HZ217" s="25"/>
      <c r="IA217" s="25"/>
      <c r="IB217" s="25"/>
      <c r="IC217" s="25"/>
      <c r="ID217" s="25"/>
      <c r="IE217" s="25"/>
      <c r="IF217" s="25"/>
    </row>
    <row r="218" spans="1:240" ht="63">
      <c r="A218" s="62" t="s">
        <v>325</v>
      </c>
      <c r="B218" s="38" t="s">
        <v>339</v>
      </c>
      <c r="C218" s="20">
        <v>13160.8</v>
      </c>
      <c r="D218" s="20">
        <v>10090.5</v>
      </c>
      <c r="E218" s="20">
        <v>10090.5</v>
      </c>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25"/>
      <c r="CX218" s="25"/>
      <c r="CY218" s="25"/>
      <c r="CZ218" s="25"/>
      <c r="DA218" s="25"/>
      <c r="DB218" s="25"/>
      <c r="DC218" s="25"/>
      <c r="DD218" s="25"/>
      <c r="DE218" s="25"/>
      <c r="DF218" s="25"/>
      <c r="DG218" s="25"/>
      <c r="DH218" s="25"/>
      <c r="DI218" s="25"/>
      <c r="DJ218" s="25"/>
      <c r="DK218" s="25"/>
      <c r="DL218" s="25"/>
      <c r="DM218" s="25"/>
      <c r="DN218" s="25"/>
      <c r="DO218" s="25"/>
      <c r="DP218" s="25"/>
      <c r="DQ218" s="25"/>
      <c r="DR218" s="25"/>
      <c r="DS218" s="25"/>
      <c r="DT218" s="25"/>
      <c r="DU218" s="25"/>
      <c r="DV218" s="25"/>
      <c r="DW218" s="25"/>
      <c r="DX218" s="25"/>
      <c r="DY218" s="25"/>
      <c r="DZ218" s="25"/>
      <c r="EA218" s="25"/>
      <c r="EB218" s="25"/>
      <c r="EC218" s="25"/>
      <c r="ED218" s="25"/>
      <c r="EE218" s="25"/>
      <c r="EF218" s="25"/>
      <c r="EG218" s="25"/>
      <c r="EH218" s="25"/>
      <c r="EI218" s="25"/>
      <c r="EJ218" s="25"/>
      <c r="EK218" s="25"/>
      <c r="EL218" s="25"/>
      <c r="EM218" s="25"/>
      <c r="EN218" s="25"/>
      <c r="EO218" s="25"/>
      <c r="EP218" s="25"/>
      <c r="EQ218" s="25"/>
      <c r="ER218" s="25"/>
      <c r="ES218" s="25"/>
      <c r="ET218" s="25"/>
      <c r="EU218" s="25"/>
      <c r="EV218" s="25"/>
      <c r="EW218" s="25"/>
      <c r="EX218" s="25"/>
      <c r="EY218" s="25"/>
      <c r="EZ218" s="25"/>
      <c r="FA218" s="25"/>
      <c r="FB218" s="25"/>
      <c r="FC218" s="25"/>
      <c r="FD218" s="25"/>
      <c r="FE218" s="25"/>
      <c r="FF218" s="25"/>
      <c r="FG218" s="25"/>
      <c r="FH218" s="25"/>
      <c r="FI218" s="25"/>
      <c r="FJ218" s="25"/>
      <c r="FK218" s="25"/>
      <c r="FL218" s="25"/>
      <c r="FM218" s="25"/>
      <c r="FN218" s="25"/>
      <c r="FO218" s="25"/>
      <c r="FP218" s="25"/>
      <c r="FQ218" s="25"/>
      <c r="FR218" s="25"/>
      <c r="FS218" s="25"/>
      <c r="FT218" s="25"/>
      <c r="FU218" s="25"/>
      <c r="FV218" s="25"/>
      <c r="FW218" s="25"/>
      <c r="FX218" s="25"/>
      <c r="FY218" s="25"/>
      <c r="FZ218" s="25"/>
      <c r="GA218" s="25"/>
      <c r="GB218" s="25"/>
      <c r="GC218" s="25"/>
      <c r="GD218" s="25"/>
      <c r="GE218" s="25"/>
      <c r="GF218" s="25"/>
      <c r="GG218" s="25"/>
      <c r="GH218" s="25"/>
      <c r="GI218" s="25"/>
      <c r="GJ218" s="25"/>
      <c r="GK218" s="25"/>
      <c r="GL218" s="25"/>
      <c r="GM218" s="25"/>
      <c r="GN218" s="25"/>
      <c r="GO218" s="25"/>
      <c r="GP218" s="25"/>
      <c r="GQ218" s="25"/>
      <c r="GR218" s="25"/>
      <c r="GS218" s="25"/>
      <c r="GT218" s="25"/>
      <c r="GU218" s="25"/>
      <c r="GV218" s="25"/>
      <c r="GW218" s="25"/>
      <c r="GX218" s="25"/>
      <c r="GY218" s="25"/>
      <c r="GZ218" s="25"/>
      <c r="HA218" s="25"/>
      <c r="HB218" s="25"/>
      <c r="HC218" s="25"/>
      <c r="HD218" s="25"/>
      <c r="HE218" s="25"/>
      <c r="HF218" s="25"/>
      <c r="HG218" s="25"/>
      <c r="HH218" s="25"/>
      <c r="HI218" s="25"/>
      <c r="HJ218" s="25"/>
      <c r="HK218" s="25"/>
      <c r="HL218" s="25"/>
      <c r="HM218" s="25"/>
      <c r="HN218" s="25"/>
      <c r="HO218" s="25"/>
      <c r="HP218" s="25"/>
      <c r="HQ218" s="25"/>
      <c r="HR218" s="25"/>
      <c r="HS218" s="25"/>
      <c r="HT218" s="25"/>
      <c r="HU218" s="25"/>
      <c r="HV218" s="25"/>
      <c r="HW218" s="25"/>
      <c r="HX218" s="25"/>
      <c r="HY218" s="25"/>
      <c r="HZ218" s="25"/>
      <c r="IA218" s="25"/>
      <c r="IB218" s="25"/>
      <c r="IC218" s="25"/>
      <c r="ID218" s="25"/>
      <c r="IE218" s="25"/>
      <c r="IF218" s="25"/>
    </row>
    <row r="219" spans="1:240" ht="69.75" customHeight="1">
      <c r="A219" s="11" t="s">
        <v>325</v>
      </c>
      <c r="B219" s="67" t="s">
        <v>340</v>
      </c>
      <c r="C219" s="20">
        <v>71.8</v>
      </c>
      <c r="D219" s="21">
        <v>71.8</v>
      </c>
      <c r="E219" s="21">
        <v>71.8</v>
      </c>
    </row>
    <row r="220" spans="1:240" ht="94.5">
      <c r="A220" s="11" t="s">
        <v>325</v>
      </c>
      <c r="B220" s="32" t="s">
        <v>341</v>
      </c>
      <c r="C220" s="20">
        <v>88.2</v>
      </c>
      <c r="D220" s="21">
        <v>88.2</v>
      </c>
      <c r="E220" s="21">
        <v>88.2</v>
      </c>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25"/>
      <c r="DN220" s="25"/>
      <c r="DO220" s="25"/>
      <c r="DP220" s="25"/>
      <c r="DQ220" s="25"/>
      <c r="DR220" s="25"/>
      <c r="DS220" s="25"/>
      <c r="DT220" s="25"/>
      <c r="DU220" s="25"/>
      <c r="DV220" s="25"/>
      <c r="DW220" s="25"/>
      <c r="DX220" s="25"/>
      <c r="DY220" s="25"/>
      <c r="DZ220" s="25"/>
      <c r="EA220" s="25"/>
      <c r="EB220" s="25"/>
      <c r="EC220" s="25"/>
      <c r="ED220" s="25"/>
      <c r="EE220" s="25"/>
      <c r="EF220" s="25"/>
      <c r="EG220" s="25"/>
      <c r="EH220" s="25"/>
      <c r="EI220" s="25"/>
      <c r="EJ220" s="25"/>
      <c r="EK220" s="25"/>
      <c r="EL220" s="25"/>
      <c r="EM220" s="25"/>
      <c r="EN220" s="25"/>
      <c r="EO220" s="25"/>
      <c r="EP220" s="25"/>
      <c r="EQ220" s="25"/>
      <c r="ER220" s="25"/>
      <c r="ES220" s="25"/>
      <c r="ET220" s="25"/>
      <c r="EU220" s="25"/>
      <c r="EV220" s="25"/>
      <c r="EW220" s="25"/>
      <c r="EX220" s="25"/>
      <c r="EY220" s="25"/>
      <c r="EZ220" s="25"/>
      <c r="FA220" s="25"/>
      <c r="FB220" s="25"/>
      <c r="FC220" s="25"/>
      <c r="FD220" s="25"/>
      <c r="FE220" s="25"/>
      <c r="FF220" s="25"/>
      <c r="FG220" s="25"/>
      <c r="FH220" s="25"/>
      <c r="FI220" s="25"/>
      <c r="FJ220" s="25"/>
      <c r="FK220" s="25"/>
      <c r="FL220" s="25"/>
      <c r="FM220" s="25"/>
      <c r="FN220" s="25"/>
      <c r="FO220" s="25"/>
      <c r="FP220" s="25"/>
      <c r="FQ220" s="25"/>
      <c r="FR220" s="25"/>
      <c r="FS220" s="25"/>
      <c r="FT220" s="25"/>
      <c r="FU220" s="25"/>
      <c r="FV220" s="25"/>
      <c r="FW220" s="25"/>
      <c r="FX220" s="25"/>
      <c r="FY220" s="25"/>
      <c r="FZ220" s="25"/>
      <c r="GA220" s="25"/>
      <c r="GB220" s="25"/>
      <c r="GC220" s="25"/>
      <c r="GD220" s="25"/>
      <c r="GE220" s="25"/>
      <c r="GF220" s="25"/>
      <c r="GG220" s="25"/>
      <c r="GH220" s="25"/>
      <c r="GI220" s="25"/>
      <c r="GJ220" s="25"/>
      <c r="GK220" s="25"/>
      <c r="GL220" s="25"/>
      <c r="GM220" s="25"/>
      <c r="GN220" s="25"/>
      <c r="GO220" s="25"/>
      <c r="GP220" s="25"/>
      <c r="GQ220" s="25"/>
      <c r="GR220" s="25"/>
      <c r="GS220" s="25"/>
      <c r="GT220" s="25"/>
      <c r="GU220" s="25"/>
      <c r="GV220" s="25"/>
      <c r="GW220" s="25"/>
      <c r="GX220" s="25"/>
      <c r="GY220" s="25"/>
      <c r="GZ220" s="25"/>
      <c r="HA220" s="25"/>
      <c r="HB220" s="25"/>
      <c r="HC220" s="25"/>
      <c r="HD220" s="25"/>
      <c r="HE220" s="25"/>
      <c r="HF220" s="25"/>
      <c r="HG220" s="25"/>
      <c r="HH220" s="25"/>
      <c r="HI220" s="25"/>
      <c r="HJ220" s="25"/>
      <c r="HK220" s="25"/>
      <c r="HL220" s="25"/>
      <c r="HM220" s="25"/>
      <c r="HN220" s="25"/>
      <c r="HO220" s="25"/>
      <c r="HP220" s="25"/>
      <c r="HQ220" s="25"/>
      <c r="HR220" s="25"/>
      <c r="HS220" s="25"/>
      <c r="HT220" s="25"/>
      <c r="HU220" s="25"/>
      <c r="HV220" s="25"/>
      <c r="HW220" s="25"/>
      <c r="HX220" s="25"/>
      <c r="HY220" s="25"/>
      <c r="HZ220" s="25"/>
      <c r="IA220" s="25"/>
      <c r="IB220" s="25"/>
      <c r="IC220" s="25"/>
      <c r="ID220" s="25"/>
      <c r="IE220" s="25"/>
      <c r="IF220" s="25"/>
    </row>
    <row r="221" spans="1:240" ht="57.75" customHeight="1">
      <c r="A221" s="11" t="s">
        <v>325</v>
      </c>
      <c r="B221" s="32" t="s">
        <v>342</v>
      </c>
      <c r="C221" s="20">
        <v>64590.5</v>
      </c>
      <c r="D221" s="21">
        <v>88553.5</v>
      </c>
      <c r="E221" s="21">
        <v>89004.6</v>
      </c>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c r="DN221" s="25"/>
      <c r="DO221" s="25"/>
      <c r="DP221" s="25"/>
      <c r="DQ221" s="25"/>
      <c r="DR221" s="25"/>
      <c r="DS221" s="25"/>
      <c r="DT221" s="25"/>
      <c r="DU221" s="25"/>
      <c r="DV221" s="25"/>
      <c r="DW221" s="25"/>
      <c r="DX221" s="25"/>
      <c r="DY221" s="25"/>
      <c r="DZ221" s="25"/>
      <c r="EA221" s="25"/>
      <c r="EB221" s="25"/>
      <c r="EC221" s="25"/>
      <c r="ED221" s="25"/>
      <c r="EE221" s="25"/>
      <c r="EF221" s="25"/>
      <c r="EG221" s="25"/>
      <c r="EH221" s="25"/>
      <c r="EI221" s="25"/>
      <c r="EJ221" s="25"/>
      <c r="EK221" s="25"/>
      <c r="EL221" s="25"/>
      <c r="EM221" s="25"/>
      <c r="EN221" s="25"/>
      <c r="EO221" s="25"/>
      <c r="EP221" s="25"/>
      <c r="EQ221" s="25"/>
      <c r="ER221" s="25"/>
      <c r="ES221" s="25"/>
      <c r="ET221" s="25"/>
      <c r="EU221" s="25"/>
      <c r="EV221" s="25"/>
      <c r="EW221" s="25"/>
      <c r="EX221" s="25"/>
      <c r="EY221" s="25"/>
      <c r="EZ221" s="25"/>
      <c r="FA221" s="25"/>
      <c r="FB221" s="25"/>
      <c r="FC221" s="25"/>
      <c r="FD221" s="25"/>
      <c r="FE221" s="25"/>
      <c r="FF221" s="25"/>
      <c r="FG221" s="25"/>
      <c r="FH221" s="25"/>
      <c r="FI221" s="25"/>
      <c r="FJ221" s="25"/>
      <c r="FK221" s="25"/>
      <c r="FL221" s="25"/>
      <c r="FM221" s="25"/>
      <c r="FN221" s="25"/>
      <c r="FO221" s="25"/>
      <c r="FP221" s="25"/>
      <c r="FQ221" s="25"/>
      <c r="FR221" s="25"/>
      <c r="FS221" s="25"/>
      <c r="FT221" s="25"/>
      <c r="FU221" s="25"/>
      <c r="FV221" s="25"/>
      <c r="FW221" s="25"/>
      <c r="FX221" s="25"/>
      <c r="FY221" s="25"/>
      <c r="FZ221" s="25"/>
      <c r="GA221" s="25"/>
      <c r="GB221" s="25"/>
      <c r="GC221" s="25"/>
      <c r="GD221" s="25"/>
      <c r="GE221" s="25"/>
      <c r="GF221" s="25"/>
      <c r="GG221" s="25"/>
      <c r="GH221" s="25"/>
      <c r="GI221" s="25"/>
      <c r="GJ221" s="25"/>
      <c r="GK221" s="25"/>
      <c r="GL221" s="25"/>
      <c r="GM221" s="25"/>
      <c r="GN221" s="25"/>
      <c r="GO221" s="25"/>
      <c r="GP221" s="25"/>
      <c r="GQ221" s="25"/>
      <c r="GR221" s="25"/>
      <c r="GS221" s="25"/>
      <c r="GT221" s="25"/>
      <c r="GU221" s="25"/>
      <c r="GV221" s="25"/>
      <c r="GW221" s="25"/>
      <c r="GX221" s="25"/>
      <c r="GY221" s="25"/>
      <c r="GZ221" s="25"/>
      <c r="HA221" s="25"/>
      <c r="HB221" s="25"/>
      <c r="HC221" s="25"/>
      <c r="HD221" s="25"/>
      <c r="HE221" s="25"/>
      <c r="HF221" s="25"/>
      <c r="HG221" s="25"/>
      <c r="HH221" s="25"/>
      <c r="HI221" s="25"/>
      <c r="HJ221" s="25"/>
      <c r="HK221" s="25"/>
      <c r="HL221" s="25"/>
      <c r="HM221" s="25"/>
      <c r="HN221" s="25"/>
      <c r="HO221" s="25"/>
      <c r="HP221" s="25"/>
      <c r="HQ221" s="25"/>
      <c r="HR221" s="25"/>
      <c r="HS221" s="25"/>
      <c r="HT221" s="25"/>
      <c r="HU221" s="25"/>
      <c r="HV221" s="25"/>
      <c r="HW221" s="25"/>
      <c r="HX221" s="25"/>
      <c r="HY221" s="25"/>
      <c r="HZ221" s="25"/>
      <c r="IA221" s="25"/>
      <c r="IB221" s="25"/>
      <c r="IC221" s="25"/>
      <c r="ID221" s="25"/>
      <c r="IE221" s="25"/>
      <c r="IF221" s="25"/>
    </row>
    <row r="222" spans="1:240" s="69" customFormat="1" ht="47.25">
      <c r="A222" s="11" t="s">
        <v>325</v>
      </c>
      <c r="B222" s="32" t="s">
        <v>343</v>
      </c>
      <c r="C222" s="20">
        <v>7366.4</v>
      </c>
      <c r="D222" s="20">
        <v>8166.4</v>
      </c>
      <c r="E222" s="20">
        <v>8166.4</v>
      </c>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c r="DL222" s="25"/>
      <c r="DM222" s="25"/>
      <c r="DN222" s="25"/>
      <c r="DO222" s="25"/>
      <c r="DP222" s="25"/>
      <c r="DQ222" s="25"/>
      <c r="DR222" s="25"/>
      <c r="DS222" s="25"/>
      <c r="DT222" s="25"/>
      <c r="DU222" s="25"/>
      <c r="DV222" s="25"/>
      <c r="DW222" s="25"/>
      <c r="DX222" s="25"/>
      <c r="DY222" s="25"/>
      <c r="DZ222" s="25"/>
      <c r="EA222" s="25"/>
      <c r="EB222" s="25"/>
      <c r="EC222" s="25"/>
      <c r="ED222" s="25"/>
      <c r="EE222" s="25"/>
      <c r="EF222" s="25"/>
      <c r="EG222" s="25"/>
      <c r="EH222" s="25"/>
      <c r="EI222" s="25"/>
      <c r="EJ222" s="25"/>
      <c r="EK222" s="25"/>
      <c r="EL222" s="25"/>
      <c r="EM222" s="25"/>
      <c r="EN222" s="25"/>
      <c r="EO222" s="25"/>
      <c r="EP222" s="25"/>
      <c r="EQ222" s="25"/>
      <c r="ER222" s="25"/>
      <c r="ES222" s="25"/>
      <c r="ET222" s="25"/>
      <c r="EU222" s="25"/>
      <c r="EV222" s="25"/>
      <c r="EW222" s="25"/>
      <c r="EX222" s="25"/>
      <c r="EY222" s="25"/>
      <c r="EZ222" s="25"/>
      <c r="FA222" s="25"/>
      <c r="FB222" s="25"/>
      <c r="FC222" s="25"/>
      <c r="FD222" s="25"/>
      <c r="FE222" s="25"/>
      <c r="FF222" s="25"/>
      <c r="FG222" s="25"/>
      <c r="FH222" s="25"/>
      <c r="FI222" s="25"/>
      <c r="FJ222" s="25"/>
      <c r="FK222" s="25"/>
      <c r="FL222" s="25"/>
      <c r="FM222" s="25"/>
      <c r="FN222" s="25"/>
      <c r="FO222" s="25"/>
      <c r="FP222" s="25"/>
      <c r="FQ222" s="25"/>
      <c r="FR222" s="25"/>
      <c r="FS222" s="25"/>
      <c r="FT222" s="25"/>
      <c r="FU222" s="25"/>
      <c r="FV222" s="25"/>
      <c r="FW222" s="25"/>
      <c r="FX222" s="25"/>
      <c r="FY222" s="25"/>
      <c r="FZ222" s="25"/>
      <c r="GA222" s="25"/>
      <c r="GB222" s="25"/>
      <c r="GC222" s="25"/>
      <c r="GD222" s="25"/>
      <c r="GE222" s="25"/>
      <c r="GF222" s="25"/>
      <c r="GG222" s="25"/>
      <c r="GH222" s="25"/>
      <c r="GI222" s="25"/>
      <c r="GJ222" s="25"/>
      <c r="GK222" s="25"/>
      <c r="GL222" s="25"/>
      <c r="GM222" s="25"/>
      <c r="GN222" s="25"/>
      <c r="GO222" s="25"/>
      <c r="GP222" s="25"/>
      <c r="GQ222" s="25"/>
      <c r="GR222" s="25"/>
      <c r="GS222" s="25"/>
      <c r="GT222" s="25"/>
      <c r="GU222" s="25"/>
      <c r="GV222" s="25"/>
      <c r="GW222" s="25"/>
      <c r="GX222" s="25"/>
      <c r="GY222" s="25"/>
      <c r="GZ222" s="25"/>
      <c r="HA222" s="25"/>
      <c r="HB222" s="25"/>
      <c r="HC222" s="25"/>
      <c r="HD222" s="25"/>
      <c r="HE222" s="25"/>
      <c r="HF222" s="25"/>
      <c r="HG222" s="25"/>
      <c r="HH222" s="25"/>
      <c r="HI222" s="25"/>
      <c r="HJ222" s="25"/>
      <c r="HK222" s="25"/>
      <c r="HL222" s="25"/>
      <c r="HM222" s="25"/>
      <c r="HN222" s="25"/>
      <c r="HO222" s="25"/>
      <c r="HP222" s="25"/>
      <c r="HQ222" s="25"/>
      <c r="HR222" s="25"/>
      <c r="HS222" s="25"/>
      <c r="HT222" s="25"/>
      <c r="HU222" s="25"/>
      <c r="HV222" s="25"/>
      <c r="HW222" s="25"/>
      <c r="HX222" s="25"/>
      <c r="HY222" s="25"/>
      <c r="HZ222" s="25"/>
      <c r="IA222" s="25"/>
      <c r="IB222" s="25"/>
      <c r="IC222" s="25"/>
      <c r="ID222" s="25"/>
      <c r="IE222" s="25"/>
      <c r="IF222" s="25"/>
    </row>
    <row r="223" spans="1:240" ht="78.75">
      <c r="A223" s="11" t="s">
        <v>344</v>
      </c>
      <c r="B223" s="32" t="s">
        <v>345</v>
      </c>
      <c r="C223" s="20">
        <v>33828.199999999997</v>
      </c>
      <c r="D223" s="20">
        <v>39787.300000000003</v>
      </c>
      <c r="E223" s="20">
        <v>39787.300000000003</v>
      </c>
    </row>
    <row r="224" spans="1:240" ht="94.5">
      <c r="A224" s="11" t="s">
        <v>344</v>
      </c>
      <c r="B224" s="32" t="s">
        <v>346</v>
      </c>
      <c r="C224" s="20">
        <v>4650.7</v>
      </c>
      <c r="D224" s="20">
        <v>4180</v>
      </c>
      <c r="E224" s="20">
        <v>4180</v>
      </c>
    </row>
    <row r="225" spans="1:5" ht="126">
      <c r="A225" s="11" t="s">
        <v>344</v>
      </c>
      <c r="B225" s="32" t="s">
        <v>347</v>
      </c>
      <c r="C225" s="70">
        <v>60998.6</v>
      </c>
      <c r="D225" s="70">
        <v>46708.2</v>
      </c>
      <c r="E225" s="70">
        <v>46350.3</v>
      </c>
    </row>
    <row r="226" spans="1:5" ht="94.5">
      <c r="A226" s="11" t="s">
        <v>344</v>
      </c>
      <c r="B226" s="32" t="s">
        <v>348</v>
      </c>
      <c r="C226" s="20">
        <v>973492.6</v>
      </c>
      <c r="D226" s="20">
        <v>852507.5</v>
      </c>
      <c r="E226" s="20">
        <v>852507.5</v>
      </c>
    </row>
    <row r="227" spans="1:5" ht="63">
      <c r="A227" s="11" t="s">
        <v>344</v>
      </c>
      <c r="B227" s="32" t="s">
        <v>349</v>
      </c>
      <c r="C227" s="20">
        <v>671955.2</v>
      </c>
      <c r="D227" s="20">
        <v>631560.69999999995</v>
      </c>
      <c r="E227" s="20">
        <v>631560.69999999995</v>
      </c>
    </row>
    <row r="228" spans="1:5" ht="117.75" customHeight="1">
      <c r="A228" s="11" t="s">
        <v>344</v>
      </c>
      <c r="B228" s="32" t="s">
        <v>350</v>
      </c>
      <c r="C228" s="20">
        <v>1844.7</v>
      </c>
      <c r="D228" s="20">
        <v>0</v>
      </c>
      <c r="E228" s="20">
        <v>0</v>
      </c>
    </row>
    <row r="229" spans="1:5" ht="47.25">
      <c r="A229" s="11" t="s">
        <v>351</v>
      </c>
      <c r="B229" s="32" t="s">
        <v>352</v>
      </c>
      <c r="C229" s="20">
        <v>96052.1</v>
      </c>
      <c r="D229" s="21">
        <v>99576</v>
      </c>
      <c r="E229" s="21">
        <v>100757.2</v>
      </c>
    </row>
    <row r="230" spans="1:5" ht="63">
      <c r="A230" s="11" t="s">
        <v>353</v>
      </c>
      <c r="B230" s="32" t="s">
        <v>354</v>
      </c>
      <c r="C230" s="20">
        <v>26400.9</v>
      </c>
      <c r="D230" s="20">
        <v>31774.7</v>
      </c>
      <c r="E230" s="20">
        <v>31774.7</v>
      </c>
    </row>
    <row r="231" spans="1:5" ht="126">
      <c r="A231" s="11" t="s">
        <v>355</v>
      </c>
      <c r="B231" s="32" t="s">
        <v>356</v>
      </c>
      <c r="C231" s="20">
        <v>95141.4</v>
      </c>
      <c r="D231" s="20">
        <v>65478.6</v>
      </c>
      <c r="E231" s="20">
        <v>65478.6</v>
      </c>
    </row>
    <row r="232" spans="1:5" ht="63">
      <c r="A232" s="11" t="s">
        <v>355</v>
      </c>
      <c r="B232" s="32" t="s">
        <v>357</v>
      </c>
      <c r="C232" s="20">
        <v>4526</v>
      </c>
      <c r="D232" s="20">
        <v>0</v>
      </c>
      <c r="E232" s="20">
        <v>0</v>
      </c>
    </row>
    <row r="233" spans="1:5" ht="63">
      <c r="A233" s="11" t="s">
        <v>358</v>
      </c>
      <c r="B233" s="32" t="s">
        <v>359</v>
      </c>
      <c r="C233" s="20">
        <v>166.8</v>
      </c>
      <c r="D233" s="21">
        <v>16.399999999999999</v>
      </c>
      <c r="E233" s="21">
        <v>14.6</v>
      </c>
    </row>
    <row r="234" spans="1:5" ht="63">
      <c r="A234" s="11" t="s">
        <v>360</v>
      </c>
      <c r="B234" s="32" t="s">
        <v>361</v>
      </c>
      <c r="C234" s="20">
        <v>15867</v>
      </c>
      <c r="D234" s="21">
        <v>16919.3</v>
      </c>
      <c r="E234" s="21">
        <v>17596.099999999999</v>
      </c>
    </row>
    <row r="235" spans="1:5" ht="31.5">
      <c r="A235" s="11" t="s">
        <v>362</v>
      </c>
      <c r="B235" s="32" t="s">
        <v>363</v>
      </c>
      <c r="C235" s="20">
        <v>92943.8</v>
      </c>
      <c r="D235" s="21">
        <v>105829.8</v>
      </c>
      <c r="E235" s="21">
        <v>105829.8</v>
      </c>
    </row>
    <row r="236" spans="1:5" ht="47.25">
      <c r="A236" s="11" t="s">
        <v>364</v>
      </c>
      <c r="B236" s="32" t="s">
        <v>365</v>
      </c>
      <c r="C236" s="20">
        <v>17714.099999999999</v>
      </c>
      <c r="D236" s="21">
        <v>17974.7</v>
      </c>
      <c r="E236" s="21">
        <v>17974.7</v>
      </c>
    </row>
    <row r="237" spans="1:5" ht="31.5">
      <c r="A237" s="11" t="s">
        <v>366</v>
      </c>
      <c r="B237" s="32" t="s">
        <v>367</v>
      </c>
      <c r="C237" s="20">
        <v>7891.1</v>
      </c>
      <c r="D237" s="21">
        <v>4687.8999999999996</v>
      </c>
      <c r="E237" s="21">
        <v>4919.8999999999996</v>
      </c>
    </row>
    <row r="238" spans="1:5" ht="47.25">
      <c r="A238" s="71" t="s">
        <v>368</v>
      </c>
      <c r="B238" s="67" t="s">
        <v>369</v>
      </c>
      <c r="C238" s="20">
        <v>161.30000000000001</v>
      </c>
      <c r="D238" s="20">
        <v>161.30000000000001</v>
      </c>
      <c r="E238" s="20">
        <v>161.30000000000001</v>
      </c>
    </row>
    <row r="239" spans="1:5" ht="180" customHeight="1">
      <c r="A239" s="71" t="s">
        <v>368</v>
      </c>
      <c r="B239" s="32" t="s">
        <v>370</v>
      </c>
      <c r="C239" s="20">
        <v>70.3</v>
      </c>
      <c r="D239" s="21">
        <v>70.3</v>
      </c>
      <c r="E239" s="21">
        <v>70.3</v>
      </c>
    </row>
    <row r="240" spans="1:5" ht="15.75">
      <c r="A240" s="12" t="s">
        <v>371</v>
      </c>
      <c r="B240" s="13" t="s">
        <v>372</v>
      </c>
      <c r="C240" s="14">
        <f>SUM(C241:C249)</f>
        <v>88560.900000000009</v>
      </c>
      <c r="D240" s="14">
        <f>SUM(D242:D248)</f>
        <v>80156.100000000006</v>
      </c>
      <c r="E240" s="14">
        <f>SUM(E242:E248)</f>
        <v>81806.100000000006</v>
      </c>
    </row>
    <row r="241" spans="1:5" ht="63">
      <c r="A241" s="11" t="s">
        <v>373</v>
      </c>
      <c r="B241" s="32" t="s">
        <v>374</v>
      </c>
      <c r="C241" s="20">
        <v>2737.5</v>
      </c>
      <c r="D241" s="20">
        <v>0</v>
      </c>
      <c r="E241" s="20">
        <v>0</v>
      </c>
    </row>
    <row r="242" spans="1:5" ht="63">
      <c r="A242" s="11" t="s">
        <v>375</v>
      </c>
      <c r="B242" s="67" t="s">
        <v>376</v>
      </c>
      <c r="C242" s="20">
        <v>80644.600000000006</v>
      </c>
      <c r="D242" s="21">
        <v>79806.100000000006</v>
      </c>
      <c r="E242" s="21">
        <v>79806.100000000006</v>
      </c>
    </row>
    <row r="243" spans="1:5" ht="47.25">
      <c r="A243" s="11" t="s">
        <v>377</v>
      </c>
      <c r="B243" s="54" t="s">
        <v>378</v>
      </c>
      <c r="C243" s="20">
        <v>703</v>
      </c>
      <c r="D243" s="20">
        <v>0</v>
      </c>
      <c r="E243" s="20">
        <v>0</v>
      </c>
    </row>
    <row r="244" spans="1:5" ht="47.25">
      <c r="A244" s="11" t="s">
        <v>377</v>
      </c>
      <c r="B244" s="54" t="s">
        <v>379</v>
      </c>
      <c r="C244" s="20">
        <v>2040.2</v>
      </c>
      <c r="D244" s="20">
        <v>0</v>
      </c>
      <c r="E244" s="20">
        <v>0</v>
      </c>
    </row>
    <row r="245" spans="1:5" ht="47.25">
      <c r="A245" s="11" t="s">
        <v>377</v>
      </c>
      <c r="B245" s="54" t="s">
        <v>380</v>
      </c>
      <c r="C245" s="20">
        <v>1713.6</v>
      </c>
      <c r="D245" s="20">
        <v>0</v>
      </c>
      <c r="E245" s="20">
        <v>0</v>
      </c>
    </row>
    <row r="246" spans="1:5" ht="78.75">
      <c r="A246" s="11" t="s">
        <v>381</v>
      </c>
      <c r="B246" s="54" t="s">
        <v>382</v>
      </c>
      <c r="C246" s="20">
        <v>697</v>
      </c>
      <c r="D246" s="20">
        <v>0</v>
      </c>
      <c r="E246" s="14">
        <v>0</v>
      </c>
    </row>
    <row r="247" spans="1:5" ht="63">
      <c r="A247" s="11" t="s">
        <v>381</v>
      </c>
      <c r="B247" s="67" t="s">
        <v>383</v>
      </c>
      <c r="C247" s="20">
        <v>0</v>
      </c>
      <c r="D247" s="21">
        <v>350</v>
      </c>
      <c r="E247" s="21">
        <v>0</v>
      </c>
    </row>
    <row r="248" spans="1:5" ht="78.75">
      <c r="A248" s="11" t="s">
        <v>381</v>
      </c>
      <c r="B248" s="67" t="s">
        <v>384</v>
      </c>
      <c r="C248" s="20">
        <v>0</v>
      </c>
      <c r="D248" s="21">
        <v>0</v>
      </c>
      <c r="E248" s="21">
        <v>2000</v>
      </c>
    </row>
    <row r="249" spans="1:5" ht="63">
      <c r="A249" s="11" t="s">
        <v>385</v>
      </c>
      <c r="B249" s="54" t="s">
        <v>386</v>
      </c>
      <c r="C249" s="20">
        <v>25</v>
      </c>
      <c r="D249" s="20">
        <v>0</v>
      </c>
      <c r="E249" s="20">
        <v>0</v>
      </c>
    </row>
    <row r="250" spans="1:5" ht="15.75">
      <c r="A250" s="12" t="s">
        <v>387</v>
      </c>
      <c r="B250" s="13" t="s">
        <v>388</v>
      </c>
      <c r="C250" s="14">
        <f>SUM(C251:C254)</f>
        <v>1114.3</v>
      </c>
      <c r="D250" s="14">
        <v>0</v>
      </c>
      <c r="E250" s="14">
        <v>0</v>
      </c>
    </row>
    <row r="251" spans="1:5" ht="31.5">
      <c r="A251" s="11" t="s">
        <v>389</v>
      </c>
      <c r="B251" s="32" t="s">
        <v>390</v>
      </c>
      <c r="C251" s="20">
        <v>778.8</v>
      </c>
      <c r="D251" s="20">
        <v>0</v>
      </c>
      <c r="E251" s="20">
        <v>0</v>
      </c>
    </row>
    <row r="252" spans="1:5" ht="47.25">
      <c r="A252" s="42" t="s">
        <v>391</v>
      </c>
      <c r="B252" s="32" t="s">
        <v>392</v>
      </c>
      <c r="C252" s="20">
        <v>28</v>
      </c>
      <c r="D252" s="20">
        <v>0</v>
      </c>
      <c r="E252" s="20">
        <v>0</v>
      </c>
    </row>
    <row r="253" spans="1:5" ht="47.25">
      <c r="A253" s="42" t="s">
        <v>393</v>
      </c>
      <c r="B253" s="32" t="s">
        <v>392</v>
      </c>
      <c r="C253" s="20">
        <v>297.5</v>
      </c>
      <c r="D253" s="20">
        <v>0</v>
      </c>
      <c r="E253" s="20">
        <v>0</v>
      </c>
    </row>
    <row r="254" spans="1:5" ht="47.25">
      <c r="A254" s="42" t="s">
        <v>394</v>
      </c>
      <c r="B254" s="32" t="s">
        <v>392</v>
      </c>
      <c r="C254" s="21">
        <v>10</v>
      </c>
      <c r="D254" s="20">
        <v>0</v>
      </c>
      <c r="E254" s="20">
        <v>0</v>
      </c>
    </row>
    <row r="255" spans="1:5" ht="15.75">
      <c r="A255" s="12" t="s">
        <v>395</v>
      </c>
      <c r="B255" s="13" t="s">
        <v>396</v>
      </c>
      <c r="C255" s="45">
        <f>SUM(C256:C258)</f>
        <v>75.400000000000006</v>
      </c>
      <c r="D255" s="45">
        <v>0</v>
      </c>
      <c r="E255" s="45">
        <v>0</v>
      </c>
    </row>
    <row r="256" spans="1:5" ht="31.5">
      <c r="A256" s="42" t="s">
        <v>397</v>
      </c>
      <c r="B256" s="32" t="s">
        <v>398</v>
      </c>
      <c r="C256" s="21">
        <v>1.5</v>
      </c>
      <c r="D256" s="21">
        <v>0</v>
      </c>
      <c r="E256" s="21">
        <v>0</v>
      </c>
    </row>
    <row r="257" spans="1:6" ht="31.5">
      <c r="A257" s="42" t="s">
        <v>399</v>
      </c>
      <c r="B257" s="32" t="s">
        <v>398</v>
      </c>
      <c r="C257" s="21">
        <v>44.8</v>
      </c>
      <c r="D257" s="21">
        <v>0</v>
      </c>
      <c r="E257" s="21">
        <v>0</v>
      </c>
    </row>
    <row r="258" spans="1:6" ht="31.5">
      <c r="A258" s="42" t="s">
        <v>400</v>
      </c>
      <c r="B258" s="32" t="s">
        <v>398</v>
      </c>
      <c r="C258" s="21">
        <v>29.1</v>
      </c>
      <c r="D258" s="21">
        <v>0</v>
      </c>
      <c r="E258" s="21">
        <v>0</v>
      </c>
    </row>
    <row r="259" spans="1:6" ht="15.75">
      <c r="A259" s="12" t="s">
        <v>401</v>
      </c>
      <c r="B259" s="13" t="s">
        <v>402</v>
      </c>
      <c r="C259" s="14">
        <f>C135+C250+C255</f>
        <v>5889421.8999999994</v>
      </c>
      <c r="D259" s="14">
        <f>D135+D250+D255</f>
        <v>3799957.9</v>
      </c>
      <c r="E259" s="14">
        <f>E135+E250+E255</f>
        <v>3973398.9000000008</v>
      </c>
    </row>
    <row r="260" spans="1:6" ht="15.75">
      <c r="A260" s="72" t="s">
        <v>403</v>
      </c>
      <c r="B260" s="72"/>
      <c r="C260" s="73">
        <f>C259+C134</f>
        <v>8049934.9999999991</v>
      </c>
      <c r="D260" s="14">
        <f>D259+D134</f>
        <v>5795176.6999999993</v>
      </c>
      <c r="E260" s="14">
        <f>E259+E134</f>
        <v>6063825.7000000011</v>
      </c>
    </row>
    <row r="261" spans="1:6">
      <c r="E261" s="22"/>
    </row>
    <row r="262" spans="1:6">
      <c r="E262" s="22"/>
    </row>
    <row r="263" spans="1:6">
      <c r="C263" s="75"/>
      <c r="E263" s="22"/>
    </row>
    <row r="264" spans="1:6">
      <c r="E264" s="22"/>
      <c r="F264" s="15"/>
    </row>
    <row r="265" spans="1:6">
      <c r="E265" s="22"/>
    </row>
    <row r="266" spans="1:6">
      <c r="E266" s="22"/>
    </row>
    <row r="267" spans="1:6">
      <c r="E267" s="22"/>
    </row>
    <row r="268" spans="1:6">
      <c r="E268" s="22"/>
    </row>
    <row r="269" spans="1:6">
      <c r="E269" s="22"/>
    </row>
    <row r="270" spans="1:6">
      <c r="E270" s="22"/>
    </row>
    <row r="271" spans="1:6">
      <c r="E271" s="22"/>
    </row>
    <row r="272" spans="1:6">
      <c r="E272" s="22"/>
    </row>
    <row r="273" spans="5:5">
      <c r="E273" s="76"/>
    </row>
    <row r="274" spans="5:5">
      <c r="E274" s="76"/>
    </row>
    <row r="275" spans="5:5">
      <c r="E275" s="76"/>
    </row>
    <row r="276" spans="5:5">
      <c r="E276" s="76"/>
    </row>
    <row r="277" spans="5:5">
      <c r="E277" s="76"/>
    </row>
    <row r="278" spans="5:5">
      <c r="E278" s="76"/>
    </row>
    <row r="279" spans="5:5">
      <c r="E279" s="76"/>
    </row>
    <row r="280" spans="5:5">
      <c r="E280" s="76"/>
    </row>
    <row r="281" spans="5:5">
      <c r="E281" s="76"/>
    </row>
    <row r="282" spans="5:5">
      <c r="E282" s="76"/>
    </row>
    <row r="283" spans="5:5">
      <c r="E283" s="76"/>
    </row>
    <row r="284" spans="5:5">
      <c r="E284" s="76"/>
    </row>
    <row r="285" spans="5:5">
      <c r="E285" s="76"/>
    </row>
    <row r="286" spans="5:5">
      <c r="E286" s="76"/>
    </row>
    <row r="287" spans="5:5">
      <c r="E287" s="76"/>
    </row>
    <row r="288" spans="5:5">
      <c r="E288" s="76"/>
    </row>
    <row r="289" spans="5:5">
      <c r="E289" s="76"/>
    </row>
    <row r="290" spans="5:5">
      <c r="E290" s="76"/>
    </row>
    <row r="291" spans="5:5">
      <c r="E291" s="76"/>
    </row>
    <row r="292" spans="5:5">
      <c r="E292" s="76"/>
    </row>
    <row r="293" spans="5:5">
      <c r="E293" s="76"/>
    </row>
    <row r="294" spans="5:5">
      <c r="E294" s="76"/>
    </row>
    <row r="295" spans="5:5">
      <c r="E295" s="76"/>
    </row>
    <row r="296" spans="5:5">
      <c r="E296" s="76"/>
    </row>
    <row r="297" spans="5:5">
      <c r="E297" s="76"/>
    </row>
    <row r="298" spans="5:5">
      <c r="E298" s="76"/>
    </row>
    <row r="299" spans="5:5">
      <c r="E299" s="76"/>
    </row>
    <row r="300" spans="5:5">
      <c r="E300" s="76"/>
    </row>
    <row r="301" spans="5:5">
      <c r="E301" s="76"/>
    </row>
    <row r="302" spans="5:5">
      <c r="E302" s="76"/>
    </row>
    <row r="303" spans="5:5">
      <c r="E303" s="76"/>
    </row>
    <row r="304" spans="5:5">
      <c r="E304" s="76"/>
    </row>
    <row r="305" spans="5:5">
      <c r="E305" s="76"/>
    </row>
    <row r="306" spans="5:5">
      <c r="E306" s="76"/>
    </row>
    <row r="307" spans="5:5">
      <c r="E307" s="76"/>
    </row>
    <row r="308" spans="5:5">
      <c r="E308" s="76"/>
    </row>
    <row r="309" spans="5:5">
      <c r="E309" s="76"/>
    </row>
    <row r="310" spans="5:5">
      <c r="E310" s="76"/>
    </row>
    <row r="311" spans="5:5">
      <c r="E311" s="76"/>
    </row>
    <row r="312" spans="5:5">
      <c r="E312" s="76"/>
    </row>
    <row r="313" spans="5:5">
      <c r="E313" s="76"/>
    </row>
    <row r="314" spans="5:5">
      <c r="E314" s="76"/>
    </row>
    <row r="315" spans="5:5">
      <c r="E315" s="76"/>
    </row>
    <row r="316" spans="5:5">
      <c r="E316" s="76"/>
    </row>
    <row r="317" spans="5:5">
      <c r="E317" s="76"/>
    </row>
    <row r="318" spans="5:5">
      <c r="E318" s="76"/>
    </row>
    <row r="319" spans="5:5">
      <c r="E319" s="76"/>
    </row>
    <row r="320" spans="5:5">
      <c r="E320" s="76"/>
    </row>
    <row r="321" spans="5:5">
      <c r="E321" s="76"/>
    </row>
    <row r="322" spans="5:5">
      <c r="E322" s="76"/>
    </row>
    <row r="323" spans="5:5">
      <c r="E323" s="76"/>
    </row>
    <row r="324" spans="5:5">
      <c r="E324" s="76"/>
    </row>
    <row r="325" spans="5:5">
      <c r="E325" s="76"/>
    </row>
    <row r="326" spans="5:5">
      <c r="E326" s="76"/>
    </row>
    <row r="327" spans="5:5">
      <c r="E327" s="76"/>
    </row>
    <row r="328" spans="5:5">
      <c r="E328" s="76"/>
    </row>
    <row r="329" spans="5:5">
      <c r="E329" s="76"/>
    </row>
    <row r="330" spans="5:5">
      <c r="E330" s="76"/>
    </row>
    <row r="331" spans="5:5">
      <c r="E331" s="76"/>
    </row>
    <row r="332" spans="5:5">
      <c r="E332" s="76"/>
    </row>
    <row r="333" spans="5:5">
      <c r="E333" s="76"/>
    </row>
    <row r="334" spans="5:5">
      <c r="E334" s="76"/>
    </row>
    <row r="335" spans="5:5">
      <c r="E335" s="76"/>
    </row>
    <row r="336" spans="5:5">
      <c r="E336" s="76"/>
    </row>
    <row r="337" spans="5:5">
      <c r="E337" s="76"/>
    </row>
    <row r="338" spans="5:5">
      <c r="E338" s="76"/>
    </row>
    <row r="339" spans="5:5">
      <c r="E339" s="76"/>
    </row>
    <row r="340" spans="5:5">
      <c r="E340" s="76"/>
    </row>
    <row r="341" spans="5:5">
      <c r="E341" s="76"/>
    </row>
    <row r="342" spans="5:5">
      <c r="E342" s="76"/>
    </row>
    <row r="343" spans="5:5">
      <c r="E343" s="76"/>
    </row>
    <row r="344" spans="5:5">
      <c r="E344" s="76"/>
    </row>
    <row r="345" spans="5:5">
      <c r="E345" s="76"/>
    </row>
    <row r="346" spans="5:5">
      <c r="E346" s="76"/>
    </row>
    <row r="347" spans="5:5">
      <c r="E347" s="76"/>
    </row>
    <row r="348" spans="5:5">
      <c r="E348" s="76"/>
    </row>
    <row r="349" spans="5:5">
      <c r="E349" s="76"/>
    </row>
    <row r="350" spans="5:5">
      <c r="E350" s="76"/>
    </row>
    <row r="351" spans="5:5">
      <c r="E351" s="76"/>
    </row>
    <row r="352" spans="5:5">
      <c r="E352" s="76"/>
    </row>
    <row r="353" spans="5:5">
      <c r="E353" s="76"/>
    </row>
    <row r="354" spans="5:5">
      <c r="E354" s="76"/>
    </row>
    <row r="355" spans="5:5">
      <c r="E355" s="76"/>
    </row>
    <row r="356" spans="5:5">
      <c r="E356" s="76"/>
    </row>
    <row r="357" spans="5:5">
      <c r="E357" s="76"/>
    </row>
    <row r="358" spans="5:5">
      <c r="E358" s="76"/>
    </row>
    <row r="359" spans="5:5">
      <c r="E359" s="76"/>
    </row>
    <row r="360" spans="5:5">
      <c r="E360" s="76"/>
    </row>
    <row r="361" spans="5:5">
      <c r="E361" s="76"/>
    </row>
    <row r="362" spans="5:5">
      <c r="E362" s="76"/>
    </row>
    <row r="363" spans="5:5">
      <c r="E363" s="76"/>
    </row>
    <row r="364" spans="5:5">
      <c r="E364" s="76"/>
    </row>
    <row r="365" spans="5:5">
      <c r="E365" s="76"/>
    </row>
    <row r="366" spans="5:5">
      <c r="E366" s="76"/>
    </row>
    <row r="367" spans="5:5">
      <c r="E367" s="76"/>
    </row>
    <row r="368" spans="5:5">
      <c r="E368" s="76"/>
    </row>
    <row r="369" spans="5:5">
      <c r="E369" s="76"/>
    </row>
    <row r="370" spans="5:5">
      <c r="E370" s="76"/>
    </row>
    <row r="371" spans="5:5">
      <c r="E371" s="76"/>
    </row>
    <row r="372" spans="5:5">
      <c r="E372" s="76"/>
    </row>
    <row r="373" spans="5:5">
      <c r="E373" s="76"/>
    </row>
    <row r="374" spans="5:5">
      <c r="E374" s="76"/>
    </row>
    <row r="375" spans="5:5">
      <c r="E375" s="76"/>
    </row>
    <row r="376" spans="5:5">
      <c r="E376" s="76"/>
    </row>
  </sheetData>
  <mergeCells count="7">
    <mergeCell ref="A133:B133"/>
    <mergeCell ref="C1:E1"/>
    <mergeCell ref="C2:E2"/>
    <mergeCell ref="C3:E3"/>
    <mergeCell ref="C4:E4"/>
    <mergeCell ref="A6:E6"/>
    <mergeCell ref="A12:A13"/>
  </mergeCells>
  <hyperlinks>
    <hyperlink ref="B95" r:id="rId1" display="consultantplus://offline/ref=988EC015ECBBF128B41797C3F93EFEE418A639455C871F0F56FDEF5480375203D55CBFEB8F11FA2C863F8EB8F7B01CF71C7C854735E60A15i2XAK"/>
    <hyperlink ref="B97" r:id="rId2" display="consultantplus://offline/ref=A5C545EE8C1C93B0B058E1FFE19DF454C219EB0B98198F2DC0D7B691EFFF64CC26DC8ECE4D9F7B181B1727911B979A94C0CB426D4AE9j9HFG"/>
    <hyperlink ref="B90" r:id="rId3" display="consultantplus://offline/ref=D42EAC7BD398020209D35F6AF6672FBA6F13F77B84F225875A8095FA102A9B2D8E358CD609751112B9E7A4869E64DFF883BAA8D38BAB06D8YDV9M"/>
    <hyperlink ref="B91" r:id="rId4" display="consultantplus://offline/ref=D42EAC7BD398020209D35F6AF6672FBA6F13F77B84F225875A8095FA102A9B2D8E358CD609751112B9E7A4869E64DFF883BAA8D38BAB06D8YDV9M"/>
    <hyperlink ref="B101" r:id="rId5" display="consultantplus://offline/ref=64FC3C9F96C0230A0CECA4E56C028B5E86A06F799E50F1FABBE4A6CFAC6E9A2AB2A69A82FE33DE9CACC0441FC29EF02FFBFA7ABCF960A970JDh7G"/>
  </hyperlinks>
  <pageMargins left="0.35433070866141736" right="0.39370078740157483" top="0.35433070866141736" bottom="0.19685039370078741" header="0.31496062992125984" footer="0.23622047244094491"/>
  <pageSetup paperSize="9" scale="93" fitToHeight="26" orientation="landscape" r:id="rId6"/>
  <rowBreaks count="4" manualBreakCount="4">
    <brk id="222" max="4" man="1"/>
    <brk id="228" max="4" man="1"/>
    <brk id="238" max="4" man="1"/>
    <brk id="246" max="4"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 решению</vt:lpstr>
      <vt:lpstr>'К решению'!Заголовки_для_печати</vt:lpstr>
      <vt:lpstr>'К решению'!Область_печати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2022-12-14T11:42:00Z</cp:lastPrinted>
  <dcterms:created xsi:type="dcterms:W3CDTF">2022-12-14T11:41:13Z</dcterms:created>
  <dcterms:modified xsi:type="dcterms:W3CDTF">2022-12-21T18:02:51Z</dcterms:modified>
</cp:coreProperties>
</file>