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30" windowWidth="27555" windowHeight="11535"/>
  </bookViews>
  <sheets>
    <sheet name="приложение 1" sheetId="1" r:id="rId1"/>
  </sheets>
  <definedNames>
    <definedName name="_xlnm.Print_Titles" localSheetId="0">'приложение 1'!$8:$8</definedName>
    <definedName name="_xlnm.Print_Area" localSheetId="0">'приложение 1'!$A$1:$E$247</definedName>
  </definedNames>
  <calcPr calcId="125725"/>
</workbook>
</file>

<file path=xl/calcChain.xml><?xml version="1.0" encoding="utf-8"?>
<calcChain xmlns="http://schemas.openxmlformats.org/spreadsheetml/2006/main">
  <c r="C242" i="1"/>
  <c r="C237"/>
  <c r="E228"/>
  <c r="D228"/>
  <c r="C228"/>
  <c r="E186"/>
  <c r="D186"/>
  <c r="C186"/>
  <c r="E136"/>
  <c r="D136"/>
  <c r="C136"/>
  <c r="E131"/>
  <c r="E130" s="1"/>
  <c r="E246" s="1"/>
  <c r="D131"/>
  <c r="C131"/>
  <c r="C126"/>
  <c r="E124"/>
  <c r="D124"/>
  <c r="C124"/>
  <c r="E83"/>
  <c r="D83"/>
  <c r="C83"/>
  <c r="E73"/>
  <c r="D73"/>
  <c r="C73"/>
  <c r="E66"/>
  <c r="D66"/>
  <c r="C66"/>
  <c r="C61" s="1"/>
  <c r="E62"/>
  <c r="E61" s="1"/>
  <c r="E55" s="1"/>
  <c r="D62"/>
  <c r="C62"/>
  <c r="D61"/>
  <c r="D55" s="1"/>
  <c r="E56"/>
  <c r="D56"/>
  <c r="C56"/>
  <c r="E51"/>
  <c r="D51"/>
  <c r="C51"/>
  <c r="E40"/>
  <c r="D40"/>
  <c r="C40"/>
  <c r="E35"/>
  <c r="D35"/>
  <c r="C35"/>
  <c r="E32"/>
  <c r="D32"/>
  <c r="D30" s="1"/>
  <c r="C32"/>
  <c r="E30"/>
  <c r="C30"/>
  <c r="E23"/>
  <c r="D23"/>
  <c r="D22" s="1"/>
  <c r="C23"/>
  <c r="E22"/>
  <c r="C22"/>
  <c r="E17"/>
  <c r="D17"/>
  <c r="C17"/>
  <c r="E10"/>
  <c r="D10"/>
  <c r="C10"/>
  <c r="E9"/>
  <c r="E39" s="1"/>
  <c r="D9"/>
  <c r="C9"/>
  <c r="C55" l="1"/>
  <c r="C128" s="1"/>
  <c r="C129" s="1"/>
  <c r="C247" s="1"/>
  <c r="C39"/>
  <c r="D128"/>
  <c r="D129" s="1"/>
  <c r="D247" s="1"/>
  <c r="C130"/>
  <c r="C246" s="1"/>
  <c r="D130"/>
  <c r="D246" s="1"/>
  <c r="D39"/>
  <c r="E128"/>
  <c r="E129" s="1"/>
  <c r="E247" s="1"/>
</calcChain>
</file>

<file path=xl/sharedStrings.xml><?xml version="1.0" encoding="utf-8"?>
<sst xmlns="http://schemas.openxmlformats.org/spreadsheetml/2006/main" count="485" uniqueCount="391">
  <si>
    <t xml:space="preserve">депутатов Миасского </t>
  </si>
  <si>
    <t>городского округа</t>
  </si>
  <si>
    <t>Объем бюджета Миасского городского округа по доходам на 2022 год и на плановый период 2023-2024 годов</t>
  </si>
  <si>
    <t>тыс. рублей</t>
  </si>
  <si>
    <t>Коды бюджетной классификации</t>
  </si>
  <si>
    <t>Наименование доходов</t>
  </si>
  <si>
    <t>Сумма 
на 2022 год</t>
  </si>
  <si>
    <t>Сумма 
на 2023 год</t>
  </si>
  <si>
    <t>Сумма 
на 2024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</si>
  <si>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</si>
  <si>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</si>
  <si>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</si>
  <si>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</si>
  <si>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</si>
  <si>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</si>
  <si>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</si>
  <si>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</si>
  <si>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</si>
  <si>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</si>
  <si>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</si>
  <si>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</si>
  <si>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</si>
  <si>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</si>
  <si>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</si>
  <si>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</si>
  <si>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</si>
  <si>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</si>
  <si>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</si>
  <si>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</si>
  <si>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</si>
  <si>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</si>
  <si>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</si>
  <si>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</si>
  <si>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</si>
  <si>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</si>
  <si>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</si>
  <si>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</si>
  <si>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</si>
  <si>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</si>
  <si>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</si>
  <si>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</si>
  <si>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</si>
  <si>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</si>
  <si>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</si>
  <si>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</si>
  <si>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</si>
  <si>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</si>
  <si>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</si>
  <si>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</si>
  <si>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</si>
  <si>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</si>
  <si>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</si>
  <si>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</si>
  <si>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</si>
  <si>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</si>
  <si>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</si>
  <si>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</si>
  <si>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</si>
  <si>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</si>
  <si>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</si>
  <si>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</si>
  <si>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</si>
  <si>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</si>
  <si>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</si>
  <si>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</si>
  <si>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</si>
  <si>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</si>
  <si>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</si>
  <si>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</si>
  <si>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</si>
  <si>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</si>
  <si>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</si>
  <si>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</si>
  <si>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</si>
  <si>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</si>
  <si>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</si>
  <si>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</si>
  <si>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</si>
  <si>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</si>
  <si>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</si>
  <si>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</si>
  <si>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</si>
  <si>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</si>
  <si>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</si>
  <si>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</si>
  <si>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</si>
  <si>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</si>
  <si>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</si>
  <si>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</si>
  <si>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</si>
  <si>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</si>
  <si>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</si>
  <si>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</si>
  <si>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</si>
  <si>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</si>
  <si>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</si>
  <si>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</si>
  <si>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</si>
  <si>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</si>
  <si>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</si>
  <si>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</si>
  <si>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</si>
  <si>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288 1 13 01994 04 0020 130</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</si>
  <si>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</si>
  <si>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</si>
  <si>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</si>
  <si>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</si>
  <si>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</si>
  <si>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</si>
  <si>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</si>
  <si>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</si>
  <si>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</si>
  <si>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</si>
  <si>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</si>
  <si>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285 1 13 02994 04 0000 130</t>
  </si>
  <si>
    <t>287 1 13 02994 04 0000 130</t>
  </si>
  <si>
    <t>288 1 13 02994 04 0000 130</t>
  </si>
  <si>
    <t>289 1 13 02994 04 0000 130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</si>
  <si>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</si>
  <si>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</si>
  <si>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</si>
  <si>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</si>
  <si>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</si>
  <si>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</si>
  <si>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</si>
  <si>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</si>
  <si>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</si>
  <si>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</si>
  <si>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</si>
  <si>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</si>
  <si>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</si>
  <si>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</si>
  <si>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</si>
  <si>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</si>
  <si>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</si>
  <si>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</si>
  <si>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</si>
  <si>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</si>
  <si>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</si>
  <si>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</si>
  <si>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</si>
  <si>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</si>
  <si>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</si>
  <si>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</si>
  <si>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</si>
  <si>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</si>
  <si>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</si>
  <si>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</si>
  <si>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</si>
  <si>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</si>
  <si>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</si>
  <si>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</si>
  <si>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</si>
  <si>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</si>
  <si>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</si>
  <si>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</si>
  <si>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</si>
  <si>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</si>
  <si>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</si>
  <si>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</si>
  <si>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</si>
  <si>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292 1 16 01154 01 0000 140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</si>
  <si>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</si>
  <si>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</si>
  <si>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</si>
  <si>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</si>
  <si>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</si>
  <si>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</si>
  <si>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</si>
  <si>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</si>
  <si>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</si>
  <si>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</si>
  <si>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</si>
  <si>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</si>
  <si>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</si>
  <si>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</si>
  <si>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285 1 16 07010 04 0000 140</t>
  </si>
  <si>
    <t>288 1 16 07010 04 0000 140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</si>
  <si>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</si>
  <si>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</si>
  <si>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288 1 16 09040 04 0000 140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</si>
  <si>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</si>
  <si>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283 1 16 10031 04 0000 140</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</si>
  <si>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</si>
  <si>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285 1 16 10031 04 0000 140</t>
  </si>
  <si>
    <t xml:space="preserve">Возмещение ущерба при возникновении страховых случаев, когда выгодоприобретателями выступают получатели средств бюджета городского округа </t>
  </si>
  <si>
    <t>288 1 16 10031 04 0000 140</t>
  </si>
  <si>
    <t>291 1 16 10031 04 0000 140</t>
  </si>
  <si>
    <t>283 1 16 10032 04 0000 140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</si>
  <si>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</si>
  <si>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</si>
  <si>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</si>
  <si>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</si>
  <si>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</si>
  <si>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</si>
  <si>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</si>
  <si>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</si>
  <si>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141 1 16 10123 01 0000 140</t>
  </si>
  <si>
    <t>188 1 16 10123 01 0000 140</t>
  </si>
  <si>
    <t>283 1 16 10123 01 0000 140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</si>
  <si>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</si>
  <si>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</si>
  <si>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</si>
  <si>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</si>
  <si>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</si>
  <si>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</si>
  <si>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</si>
  <si>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</si>
  <si>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</si>
  <si>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</si>
  <si>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000 1 17 15000 00 0000 000</t>
  </si>
  <si>
    <t>Инициативные платежи</t>
  </si>
  <si>
    <t>283 1 17 15020 04 0010 150</t>
  </si>
  <si>
    <t>Инициативные платежи, зачисляемые в бюджеты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</si>
  <si>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</si>
  <si>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</si>
  <si>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</si>
  <si>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</si>
  <si>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</si>
  <si>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</si>
  <si>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</si>
  <si>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</si>
  <si>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</si>
  <si>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</si>
  <si>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</si>
  <si>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</si>
  <si>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</si>
  <si>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</si>
  <si>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</si>
  <si>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</si>
  <si>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</si>
  <si>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</si>
  <si>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</si>
  <si>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</si>
  <si>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</si>
  <si>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</si>
  <si>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</si>
  <si>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</si>
  <si>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</si>
  <si>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</si>
  <si>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</si>
  <si>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</si>
  <si>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</si>
  <si>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</si>
  <si>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</si>
  <si>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</si>
  <si>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</si>
  <si>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</si>
  <si>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</si>
  <si>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</si>
  <si>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</si>
  <si>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государственную поддержку отрасли культуры (Федеральный проект "Сохранение культурного и исторического наследия")</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</si>
  <si>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</si>
  <si>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государственную поддержку лучших сельских учреждений культуры</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</si>
  <si>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</si>
  <si>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 xml:space="preserve">283 2 02 25555 04 0000 150 </t>
  </si>
  <si>
    <t>Субсидии бюджетам городских округов на реализацию программ формирования современной городской среды</t>
  </si>
  <si>
    <t>289 2 02 25590 04 0000 150</t>
  </si>
  <si>
    <t>Субсидии бюджетам городских округов на техническое оснащение муниципальных музеев</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</si>
  <si>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</si>
  <si>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</si>
  <si>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капитальные вложения в объекты физической культуры и спорта </t>
  </si>
  <si>
    <t>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</si>
  <si>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</si>
  <si>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</si>
  <si>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</si>
  <si>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</si>
  <si>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ликвидацию несанкционированых свалок отходов</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</si>
  <si>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</si>
  <si>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</si>
  <si>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</si>
  <si>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</si>
  <si>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</si>
  <si>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</si>
  <si>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</si>
  <si>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</si>
  <si>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</si>
  <si>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</si>
  <si>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</si>
  <si>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закупку оборудования для создания «умных» спортивных площадок</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</si>
  <si>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</si>
  <si>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</si>
  <si>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</si>
  <si>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</si>
  <si>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</si>
  <si>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</si>
  <si>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</si>
  <si>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</si>
  <si>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</si>
  <si>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</si>
  <si>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</si>
  <si>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</si>
  <si>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</si>
  <si>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</si>
  <si>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</si>
  <si>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</si>
  <si>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бюджетам городских округов на организацию и проведение мероприятий с детьми и молодежью</t>
  </si>
  <si>
    <t>289 2 02 29999 04 0000 150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</si>
  <si>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</si>
  <si>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</si>
  <si>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</si>
  <si>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</si>
  <si>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</si>
  <si>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</si>
  <si>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</si>
  <si>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</si>
  <si>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</si>
  <si>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</si>
  <si>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</si>
  <si>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</si>
  <si>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</si>
  <si>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</si>
  <si>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</si>
  <si>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</si>
  <si>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</si>
  <si>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</si>
  <si>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</si>
  <si>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</si>
  <si>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</si>
  <si>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</si>
  <si>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</si>
  <si>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</si>
  <si>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</si>
  <si>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</si>
  <si>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</si>
  <si>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</si>
  <si>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</si>
  <si>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</si>
  <si>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</si>
  <si>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</si>
  <si>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</si>
  <si>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</si>
  <si>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</si>
  <si>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</si>
  <si>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</si>
  <si>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</si>
  <si>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</si>
  <si>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</si>
  <si>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</si>
  <si>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</si>
  <si>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</si>
  <si>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</si>
  <si>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</si>
  <si>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Субвенции бюджетам городских округов на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</si>
  <si>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</si>
  <si>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</si>
  <si>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</si>
  <si>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</si>
  <si>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</si>
  <si>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</si>
  <si>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</si>
  <si>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</si>
  <si>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</si>
  <si>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</si>
  <si>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</si>
  <si>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</si>
  <si>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</si>
  <si>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</si>
  <si>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</si>
  <si>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</si>
  <si>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</si>
  <si>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</si>
  <si>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Прочие межбюджетные трансферты, передаваемые бюджетам городских округов на поощрение муниципальных управленческих команд в Челябинской области</t>
  </si>
  <si>
    <t>285 2 02 49999 04 0000 150</t>
  </si>
  <si>
    <t>Прочие межбюджетные трансферты, передаваемые бюджетам городских округов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осуществляемых в органах УСЗН</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</si>
  <si>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</si>
  <si>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</si>
  <si>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288 2 02 45303 04 0000 150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</si>
  <si>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</si>
  <si>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289 2 02 49999 04 0000 150</t>
  </si>
  <si>
    <t>Прочие межбюджетные трансферты, передаваемые бюджетам городских округов на выплату денежного вознаграждения победителям областных конкурсов в сфере культуры и кинематографии среди муниципальных учреждений культуры</t>
  </si>
  <si>
    <t>000 2 04 00000 00 0000 000</t>
  </si>
  <si>
    <t>Безвозмездные поступления от негосударственных организаций</t>
  </si>
  <si>
    <t>285 2 04 04010 04 0000 150</t>
  </si>
  <si>
    <t>Предоставление негосударственными организациями грантов для получателей средств бюджетов городских округов</t>
  </si>
  <si>
    <t>287 2 04 04020 04 0000 150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</si>
  <si>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</si>
  <si>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288 2 04 04020 04 0000 150</t>
  </si>
  <si>
    <t>289 2 04 04020 04 0000 150</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</si>
  <si>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</si>
  <si>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</si>
  <si>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</si>
  <si>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</si>
  <si>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287 2 07 04020 04 0000 150</t>
  </si>
  <si>
    <t>288 2 07 04020 04 0000 150</t>
  </si>
  <si>
    <t>000 2 00 00000 00 0000 000</t>
  </si>
  <si>
    <t>БЕЗВОЗМЕЗДНЫЕ ПОСТУПЛЕНИЯ</t>
  </si>
  <si>
    <t>ВСЕГО ДОХОДОВ</t>
  </si>
  <si>
    <t>ПРИЛОЖЕНИЕ 1</t>
  </si>
  <si>
    <t>к Решению Собрания</t>
  </si>
  <si>
    <t>от 08.11.2022 г. №1</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</si>
</sst>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6">
    <font>
      <sz val="11"/>
      <color theme="1"/>
      <name val="Calibri"/>
      <family val="2"/>
      <charset val="204"/>
      <scheme val="minor"/>
    </font>
    <font>
      <sz val="10"/>
      <name val="Arial Cyr"/>
      <charset val="204"/>
    </font>
    <font>
      <sz val="12"/>
      <name val="Times New Roman"/>
      <family val="1"/>
      <charset val="204"/>
    </font>
    <font>
      <sz val="10.5"/>
      <name val="Times New Roman"/>
      <family val="1"/>
      <charset val="204"/>
    </font>
    <font>
      <sz val="14"/>
      <name val="Times New Roman"/>
      <family val="1"/>
      <charset val="204"/>
    </font>
    <font>
      <sz val="11"/>
      <name val="Times New Roman"/>
      <family val="1"/>
      <charset val="204"/>
    </font>
    <font>
      <b/>
      <sz val="12"/>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sz val="10"/>
      <name val="Arial"/>
      <family val="2"/>
      <charset val="204"/>
    </font>
    <font>
      <b/>
      <sz val="11"/>
      <color rgb="FFFF0000"/>
      <name val="Times New Roman"/>
      <family val="1"/>
      <charset val="204"/>
    </font>
    <font>
      <u/>
      <sz val="12"/>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 fillId="0" borderId="0"/>
    <xf numFmtId="0" fontId="12" fillId="0" borderId="0"/>
    <xf numFmtId="166" fontId="1" fillId="0" borderId="0" applyFont="0" applyFill="0" applyBorder="0" applyAlignment="0" applyProtection="0"/>
    <xf numFmtId="0" fontId="1" fillId="0" borderId="0" applyFont="0" applyFill="0" applyBorder="0" applyAlignment="0" applyProtection="0"/>
    <xf numFmtId="166" fontId="15" fillId="0" borderId="0" applyFont="0" applyFill="0" applyBorder="0" applyAlignment="0" applyProtection="0"/>
  </cellStyleXfs>
  <cellXfs count="82">
    <xf numFmtId="0" fontId="0" fillId="0" borderId="0" xfId="0"/>
    <xf numFmtId="0" fontId="2" fillId="2" borderId="0" xfId="1" applyFont="1" applyFill="1" applyAlignment="1">
      <alignment horizontal="center" vertical="center" wrapText="1"/>
    </xf>
    <xf numFmtId="0" fontId="3" fillId="2" borderId="0" xfId="1" applyFont="1" applyFill="1" applyAlignment="1">
      <alignment horizontal="justify" vertical="center" wrapText="1"/>
    </xf>
    <xf numFmtId="0" fontId="4" fillId="2" borderId="0" xfId="1" applyFont="1" applyFill="1" applyAlignment="1">
      <alignment horizontal="center" vertical="center" wrapText="1"/>
    </xf>
    <xf numFmtId="0" fontId="5" fillId="2" borderId="0" xfId="1" applyFont="1" applyFill="1" applyAlignment="1">
      <alignment horizontal="left" vertical="center" wrapText="1"/>
    </xf>
    <xf numFmtId="0" fontId="5" fillId="2" borderId="0" xfId="1" applyFont="1" applyFill="1" applyAlignment="1">
      <alignment vertical="center" wrapText="1"/>
    </xf>
    <xf numFmtId="0" fontId="2" fillId="2" borderId="0" xfId="1" applyFont="1" applyFill="1"/>
    <xf numFmtId="0" fontId="5" fillId="0" borderId="0" xfId="1" applyFont="1" applyFill="1"/>
    <xf numFmtId="0" fontId="2" fillId="2" borderId="0" xfId="1" applyFont="1" applyFill="1" applyAlignment="1">
      <alignment horizontal="justify" vertical="center" wrapText="1"/>
    </xf>
    <xf numFmtId="0" fontId="2" fillId="2" borderId="0" xfId="1" applyFont="1" applyFill="1" applyAlignment="1">
      <alignment horizontal="right" vertical="center"/>
    </xf>
    <xf numFmtId="164" fontId="6"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2" xfId="1" applyFont="1" applyFill="1" applyBorder="1" applyAlignment="1">
      <alignment horizontal="justify" vertical="center" wrapText="1"/>
    </xf>
    <xf numFmtId="165" fontId="6" fillId="2" borderId="2" xfId="2" applyNumberFormat="1" applyFont="1" applyFill="1" applyBorder="1" applyAlignment="1">
      <alignment horizontal="center" vertical="center" wrapText="1"/>
    </xf>
    <xf numFmtId="0" fontId="7" fillId="2" borderId="0" xfId="1" applyFont="1" applyFill="1" applyAlignment="1">
      <alignment vertical="center" wrapText="1"/>
    </xf>
    <xf numFmtId="0" fontId="2" fillId="0" borderId="3" xfId="1" applyFont="1" applyFill="1" applyBorder="1" applyAlignment="1">
      <alignment horizontal="center" vertical="center" wrapText="1"/>
    </xf>
    <xf numFmtId="0" fontId="8" fillId="0" borderId="2" xfId="1"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0" fontId="2" fillId="0" borderId="2" xfId="1" applyFont="1" applyFill="1" applyBorder="1" applyAlignment="1">
      <alignment horizontal="justify" vertical="center" wrapText="1"/>
    </xf>
    <xf numFmtId="165" fontId="2" fillId="2" borderId="2" xfId="2"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165" fontId="2" fillId="2" borderId="0" xfId="2"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2" xfId="1" applyNumberFormat="1" applyFont="1" applyFill="1" applyBorder="1" applyAlignment="1">
      <alignment horizontal="justify" vertical="center" wrapText="1"/>
    </xf>
    <xf numFmtId="0" fontId="11" fillId="2" borderId="0" xfId="1" applyFont="1" applyFill="1" applyAlignment="1">
      <alignment vertical="center" wrapText="1"/>
    </xf>
    <xf numFmtId="3" fontId="6" fillId="0" borderId="2" xfId="1" applyNumberFormat="1" applyFont="1" applyFill="1" applyBorder="1" applyAlignment="1">
      <alignment horizontal="center" vertical="center" wrapText="1"/>
    </xf>
    <xf numFmtId="3" fontId="6" fillId="0" borderId="2" xfId="1" applyNumberFormat="1" applyFont="1" applyFill="1" applyBorder="1" applyAlignment="1">
      <alignment horizontal="justify" vertical="center" wrapText="1"/>
    </xf>
    <xf numFmtId="0" fontId="2" fillId="0" borderId="2" xfId="4" applyFont="1" applyFill="1" applyBorder="1" applyAlignment="1">
      <alignment horizontal="justify" vertical="center" wrapText="1"/>
    </xf>
    <xf numFmtId="0" fontId="6" fillId="0" borderId="2" xfId="1" applyFont="1" applyFill="1" applyBorder="1" applyAlignment="1">
      <alignment horizontal="center" vertical="center" wrapText="1"/>
    </xf>
    <xf numFmtId="0" fontId="6" fillId="0" borderId="2" xfId="1" quotePrefix="1" applyFont="1" applyFill="1" applyBorder="1" applyAlignment="1">
      <alignment horizontal="justify" vertical="center" wrapText="1"/>
    </xf>
    <xf numFmtId="0" fontId="5" fillId="3" borderId="0" xfId="1" applyFont="1" applyFill="1" applyAlignment="1">
      <alignment vertical="center" wrapText="1"/>
    </xf>
    <xf numFmtId="0" fontId="2" fillId="2" borderId="2" xfId="1" applyFont="1" applyFill="1" applyBorder="1" applyAlignment="1">
      <alignment horizontal="justify" vertical="center" wrapText="1"/>
    </xf>
    <xf numFmtId="0" fontId="6" fillId="2" borderId="2" xfId="1" quotePrefix="1" applyFont="1" applyFill="1" applyBorder="1" applyAlignment="1">
      <alignment horizontal="justify" vertical="center" wrapText="1"/>
    </xf>
    <xf numFmtId="49" fontId="6" fillId="2" borderId="5" xfId="5" applyNumberFormat="1" applyFont="1" applyFill="1" applyBorder="1" applyAlignment="1">
      <alignment horizontal="center" vertical="center" wrapText="1"/>
    </xf>
    <xf numFmtId="49" fontId="6"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1" applyNumberFormat="1" applyFont="1" applyFill="1" applyBorder="1" applyAlignment="1">
      <alignment horizontal="justify" vertical="center" wrapText="1"/>
    </xf>
    <xf numFmtId="165" fontId="2" fillId="2" borderId="7" xfId="0" applyNumberFormat="1" applyFont="1" applyFill="1" applyBorder="1" applyAlignment="1">
      <alignment horizontal="center" vertical="center" wrapText="1"/>
    </xf>
    <xf numFmtId="0" fontId="1" fillId="0" borderId="0" xfId="1"/>
    <xf numFmtId="165" fontId="2" fillId="2" borderId="2" xfId="0" applyNumberFormat="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165" fontId="5" fillId="2" borderId="0" xfId="1" applyNumberFormat="1" applyFont="1" applyFill="1" applyAlignment="1">
      <alignment vertical="center" wrapText="1"/>
    </xf>
    <xf numFmtId="165" fontId="8" fillId="2" borderId="2" xfId="2" applyNumberFormat="1" applyFont="1" applyFill="1" applyBorder="1" applyAlignment="1">
      <alignment horizontal="center" vertical="center" wrapText="1"/>
    </xf>
    <xf numFmtId="165" fontId="6" fillId="2" borderId="2" xfId="1" applyNumberFormat="1" applyFont="1" applyFill="1" applyBorder="1" applyAlignment="1">
      <alignment horizontal="center" vertical="center" wrapText="1"/>
    </xf>
    <xf numFmtId="165" fontId="11" fillId="0" borderId="0" xfId="1" applyNumberFormat="1" applyFont="1" applyFill="1" applyBorder="1" applyAlignment="1">
      <alignment horizontal="center" vertical="center" wrapText="1"/>
    </xf>
    <xf numFmtId="49" fontId="2" fillId="2" borderId="3" xfId="4" applyNumberFormat="1" applyFont="1" applyFill="1" applyBorder="1" applyAlignment="1">
      <alignment horizontal="center" vertical="center" wrapText="1"/>
    </xf>
    <xf numFmtId="0" fontId="8" fillId="2" borderId="2" xfId="1" applyFont="1" applyFill="1" applyBorder="1" applyAlignment="1">
      <alignment horizontal="justify" vertical="center" wrapText="1"/>
    </xf>
    <xf numFmtId="0" fontId="8" fillId="2" borderId="2" xfId="1" applyFont="1" applyFill="1" applyBorder="1" applyAlignment="1">
      <alignment vertical="top" wrapText="1"/>
    </xf>
    <xf numFmtId="49" fontId="2" fillId="2" borderId="2" xfId="4" applyNumberFormat="1" applyFont="1" applyFill="1" applyBorder="1" applyAlignment="1">
      <alignment horizontal="center" vertical="center" wrapText="1"/>
    </xf>
    <xf numFmtId="0" fontId="13" fillId="2" borderId="0" xfId="1" applyFont="1" applyFill="1" applyAlignment="1">
      <alignment vertical="center" wrapText="1"/>
    </xf>
    <xf numFmtId="49" fontId="2" fillId="2" borderId="5" xfId="4" applyNumberFormat="1" applyFont="1" applyFill="1" applyBorder="1" applyAlignment="1">
      <alignment horizontal="center" vertical="center" wrapText="1"/>
    </xf>
    <xf numFmtId="0" fontId="8" fillId="2" borderId="2" xfId="0" applyFont="1" applyFill="1" applyBorder="1" applyAlignment="1">
      <alignment horizontal="justify" vertical="center" wrapText="1" readingOrder="1"/>
    </xf>
    <xf numFmtId="0" fontId="11" fillId="0" borderId="0" xfId="1" applyFont="1" applyFill="1" applyAlignment="1">
      <alignment vertical="center" wrapText="1"/>
    </xf>
    <xf numFmtId="165" fontId="11" fillId="0" borderId="0" xfId="1" applyNumberFormat="1" applyFont="1" applyFill="1" applyAlignment="1">
      <alignment vertical="center" wrapText="1"/>
    </xf>
    <xf numFmtId="0" fontId="13" fillId="0" borderId="0" xfId="1" applyFont="1" applyFill="1" applyAlignment="1">
      <alignment vertical="center" wrapText="1"/>
    </xf>
    <xf numFmtId="49" fontId="2" fillId="0" borderId="2" xfId="5" applyNumberFormat="1" applyFont="1" applyFill="1" applyBorder="1" applyAlignment="1">
      <alignment horizontal="center" vertical="center" wrapText="1"/>
    </xf>
    <xf numFmtId="3" fontId="2" fillId="2" borderId="5" xfId="1" applyNumberFormat="1" applyFont="1" applyFill="1" applyBorder="1" applyAlignment="1">
      <alignment horizontal="center" vertical="center" wrapText="1"/>
    </xf>
    <xf numFmtId="0" fontId="2" fillId="2" borderId="2" xfId="1" applyFont="1" applyFill="1" applyBorder="1" applyAlignment="1">
      <alignment horizontal="justify" vertical="center"/>
    </xf>
    <xf numFmtId="49" fontId="6" fillId="2" borderId="8" xfId="5" applyNumberFormat="1" applyFont="1" applyFill="1" applyBorder="1" applyAlignment="1">
      <alignment horizontal="justify" vertical="center" wrapText="1"/>
    </xf>
    <xf numFmtId="49" fontId="2" fillId="2" borderId="2"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justify" vertical="center" wrapText="1"/>
    </xf>
    <xf numFmtId="49" fontId="8" fillId="2" borderId="2" xfId="1" applyNumberFormat="1" applyFont="1" applyFill="1" applyBorder="1" applyAlignment="1" applyProtection="1">
      <alignment horizontal="justify" vertical="center" wrapText="1"/>
    </xf>
    <xf numFmtId="0" fontId="8" fillId="2" borderId="2" xfId="1" applyNumberFormat="1" applyFont="1" applyFill="1" applyBorder="1" applyAlignment="1" applyProtection="1">
      <alignment horizontal="justify" vertical="center" wrapText="1"/>
    </xf>
    <xf numFmtId="0" fontId="2" fillId="2" borderId="2" xfId="1" applyFont="1" applyFill="1" applyBorder="1" applyAlignment="1">
      <alignment horizontal="center" vertical="center"/>
    </xf>
    <xf numFmtId="0" fontId="8" fillId="2" borderId="2" xfId="1" applyNumberFormat="1" applyFont="1" applyFill="1" applyBorder="1" applyAlignment="1">
      <alignment horizontal="justify" vertical="center" wrapText="1"/>
    </xf>
    <xf numFmtId="0" fontId="8" fillId="2" borderId="4" xfId="1" applyFont="1" applyFill="1" applyBorder="1" applyAlignment="1">
      <alignment horizontal="justify" vertical="center" wrapText="1"/>
    </xf>
    <xf numFmtId="0" fontId="5" fillId="2" borderId="0" xfId="1" applyFont="1" applyFill="1" applyAlignment="1">
      <alignment horizontal="center" vertical="center" wrapText="1"/>
    </xf>
    <xf numFmtId="165" fontId="2" fillId="2" borderId="4" xfId="2" applyNumberFormat="1" applyFont="1" applyFill="1" applyBorder="1" applyAlignment="1">
      <alignment horizontal="center" vertical="center" wrapText="1"/>
    </xf>
    <xf numFmtId="165" fontId="2" fillId="0" borderId="2" xfId="2" applyNumberFormat="1" applyFont="1" applyFill="1" applyBorder="1" applyAlignment="1">
      <alignment horizontal="center" vertical="center" wrapText="1"/>
    </xf>
    <xf numFmtId="0" fontId="8" fillId="2" borderId="2" xfId="1" applyFont="1" applyFill="1" applyBorder="1" applyAlignment="1">
      <alignment horizontal="center" vertical="center"/>
    </xf>
    <xf numFmtId="49" fontId="6" fillId="2" borderId="2" xfId="5" applyNumberFormat="1" applyFont="1" applyFill="1" applyBorder="1" applyAlignment="1">
      <alignment horizontal="left" vertical="center" wrapText="1"/>
    </xf>
    <xf numFmtId="165" fontId="4" fillId="2" borderId="0" xfId="1" applyNumberFormat="1" applyFont="1" applyFill="1" applyAlignment="1">
      <alignment horizontal="center" vertical="center" wrapText="1"/>
    </xf>
    <xf numFmtId="2" fontId="4" fillId="2" borderId="0" xfId="1" applyNumberFormat="1" applyFont="1" applyFill="1" applyAlignment="1">
      <alignment horizontal="center" vertical="center" wrapText="1"/>
    </xf>
    <xf numFmtId="3" fontId="2" fillId="0" borderId="3"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xf numFmtId="49" fontId="6" fillId="2" borderId="5" xfId="5" applyNumberFormat="1" applyFont="1" applyFill="1" applyBorder="1" applyAlignment="1">
      <alignment horizontal="left" vertical="center" wrapText="1"/>
    </xf>
    <xf numFmtId="49" fontId="6" fillId="2" borderId="6" xfId="5" applyNumberFormat="1" applyFont="1" applyFill="1" applyBorder="1" applyAlignment="1">
      <alignment horizontal="left" vertical="center" wrapText="1"/>
    </xf>
    <xf numFmtId="0" fontId="2" fillId="0" borderId="0" xfId="0" applyFont="1" applyFill="1" applyAlignment="1">
      <alignment horizontal="left" vertical="center"/>
    </xf>
    <xf numFmtId="164" fontId="6" fillId="2" borderId="0" xfId="1" applyNumberFormat="1" applyFont="1" applyFill="1" applyBorder="1" applyAlignment="1">
      <alignment horizontal="center" wrapText="1"/>
    </xf>
  </cellXfs>
  <cellStyles count="11">
    <cellStyle name="Обычный" xfId="0" builtinId="0"/>
    <cellStyle name="Обычный 2" xfId="6"/>
    <cellStyle name="Обычный 2 2" xfId="1"/>
    <cellStyle name="Обычный 2 3" xfId="4"/>
    <cellStyle name="Обычный 3" xfId="7"/>
    <cellStyle name="Обычный_Лист2" xfId="5"/>
    <cellStyle name="Процентный 2" xfId="3"/>
    <cellStyle name="Финансовый 2" xfId="8"/>
    <cellStyle name="Финансовый 2 2 2" xfId="2"/>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H363"/>
  <sheetViews>
    <sheetView tabSelected="1" zoomScaleNormal="100" workbookViewId="0">
      <selection activeCell="D5" sqref="D5:E5"/>
    </sheetView>
  </sheetViews>
  <sheetFormatPr defaultRowHeight="18.75"/>
  <cols>
    <col min="1" max="1" width="30.140625" style="1" customWidth="1"/>
    <col min="2" max="2" width="61.7109375" style="2" customWidth="1"/>
    <col min="3" max="3" width="17.140625" style="3" customWidth="1"/>
    <col min="4" max="4" width="16.28515625" style="3" customWidth="1"/>
    <col min="5" max="5" width="15.140625" style="3" customWidth="1"/>
    <col min="6" max="6" width="10.140625" style="5" bestFit="1" customWidth="1"/>
    <col min="7" max="7" width="11" style="5" customWidth="1"/>
    <col min="8" max="16384" width="9.140625" style="5"/>
  </cols>
  <sheetData>
    <row r="1" spans="1:240">
      <c r="D1" s="80" t="s">
        <v>388</v>
      </c>
      <c r="E1" s="80"/>
      <c r="F1" s="4"/>
    </row>
    <row r="2" spans="1:240">
      <c r="D2" s="80" t="s">
        <v>389</v>
      </c>
      <c r="E2" s="80"/>
      <c r="F2" s="4"/>
    </row>
    <row r="3" spans="1:240">
      <c r="D3" s="80" t="s">
        <v>0</v>
      </c>
      <c r="E3" s="80"/>
      <c r="F3" s="4"/>
    </row>
    <row r="4" spans="1:240" s="7" customFormat="1" ht="15.75">
      <c r="A4" s="1"/>
      <c r="B4" s="1"/>
      <c r="C4" s="6"/>
      <c r="D4" s="80" t="s">
        <v>1</v>
      </c>
      <c r="E4" s="80"/>
      <c r="F4" s="80"/>
    </row>
    <row r="5" spans="1:240" ht="15.75">
      <c r="B5" s="8"/>
      <c r="C5" s="9"/>
      <c r="D5" s="80" t="s">
        <v>390</v>
      </c>
      <c r="E5" s="80"/>
      <c r="F5" s="4"/>
    </row>
    <row r="6" spans="1:240" ht="15.75" customHeight="1">
      <c r="A6" s="81" t="s">
        <v>2</v>
      </c>
      <c r="B6" s="81"/>
      <c r="C6" s="81"/>
      <c r="D6" s="81"/>
      <c r="E6" s="81"/>
    </row>
    <row r="7" spans="1:240" ht="15.75">
      <c r="A7" s="10"/>
      <c r="B7" s="10"/>
      <c r="C7" s="10"/>
      <c r="D7" s="10"/>
      <c r="E7" s="11" t="s">
        <v>3</v>
      </c>
    </row>
    <row r="8" spans="1:240" ht="40.5" customHeight="1">
      <c r="A8" s="12" t="s">
        <v>4</v>
      </c>
      <c r="B8" s="12" t="s">
        <v>5</v>
      </c>
      <c r="C8" s="12" t="s">
        <v>6</v>
      </c>
      <c r="D8" s="12" t="s">
        <v>7</v>
      </c>
      <c r="E8" s="12" t="s">
        <v>8</v>
      </c>
    </row>
    <row r="9" spans="1:240" s="16" customFormat="1" ht="21" customHeight="1">
      <c r="A9" s="13" t="s">
        <v>9</v>
      </c>
      <c r="B9" s="14" t="s">
        <v>10</v>
      </c>
      <c r="C9" s="15">
        <f>SUM(C11:C16)</f>
        <v>1322670.2000000002</v>
      </c>
      <c r="D9" s="15">
        <f>SUM(D11:D16)</f>
        <v>1272164.2</v>
      </c>
      <c r="E9" s="15">
        <f>SUM(E11:E16)</f>
        <v>1326564.1000000001</v>
      </c>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row>
    <row r="10" spans="1:240" ht="63">
      <c r="A10" s="17"/>
      <c r="B10" s="18" t="s">
        <v>11</v>
      </c>
      <c r="C10" s="19">
        <f>((C11+C12+C13+C14)*17.01514368/32.01514368)+C15+(C16*17.01514368/30.01514368)</f>
        <v>708676.28455293016</v>
      </c>
      <c r="D10" s="19">
        <f>((D11+D12+D13+D14)*17.05801761/32.05801761)+D15+(D16*17.05801761/30.05801761)</f>
        <v>680658.65959051857</v>
      </c>
      <c r="E10" s="19">
        <f>((E11+E12+E13+E14)*17.16330128/32.16330128)+E15+(E16*17.16330128/30.16330128)</f>
        <v>711730.31969583104</v>
      </c>
    </row>
    <row r="11" spans="1:240" ht="78.75">
      <c r="A11" s="76" t="s">
        <v>12</v>
      </c>
      <c r="B11" s="20" t="s">
        <v>13</v>
      </c>
      <c r="C11" s="21">
        <v>1153849.3</v>
      </c>
      <c r="D11" s="22">
        <v>1134007.2</v>
      </c>
      <c r="E11" s="22">
        <v>1184998.6000000001</v>
      </c>
    </row>
    <row r="12" spans="1:240" ht="63">
      <c r="A12" s="77"/>
      <c r="B12" s="20" t="s">
        <v>14</v>
      </c>
      <c r="C12" s="21">
        <v>53089.9</v>
      </c>
      <c r="D12" s="22">
        <v>54171.1</v>
      </c>
      <c r="E12" s="22">
        <v>55327.199999999997</v>
      </c>
      <c r="G12" s="23"/>
    </row>
    <row r="13" spans="1:240" ht="126">
      <c r="A13" s="24" t="s">
        <v>15</v>
      </c>
      <c r="B13" s="25" t="s">
        <v>16</v>
      </c>
      <c r="C13" s="21">
        <v>507.1</v>
      </c>
      <c r="D13" s="22">
        <v>18853.2</v>
      </c>
      <c r="E13" s="22">
        <v>19148.7</v>
      </c>
    </row>
    <row r="14" spans="1:240" ht="47.25">
      <c r="A14" s="24" t="s">
        <v>17</v>
      </c>
      <c r="B14" s="20" t="s">
        <v>18</v>
      </c>
      <c r="C14" s="21">
        <v>15000</v>
      </c>
      <c r="D14" s="22">
        <v>9341</v>
      </c>
      <c r="E14" s="22">
        <v>9647.5</v>
      </c>
    </row>
    <row r="15" spans="1:240" s="26" customFormat="1" ht="94.5">
      <c r="A15" s="24" t="s">
        <v>19</v>
      </c>
      <c r="B15" s="25" t="s">
        <v>20</v>
      </c>
      <c r="C15" s="21">
        <v>4999.1000000000004</v>
      </c>
      <c r="D15" s="22">
        <v>4085.4</v>
      </c>
      <c r="E15" s="22">
        <v>4184.6000000000004</v>
      </c>
    </row>
    <row r="16" spans="1:240" s="26" customFormat="1" ht="47.25">
      <c r="A16" s="24" t="s">
        <v>21</v>
      </c>
      <c r="B16" s="25" t="s">
        <v>22</v>
      </c>
      <c r="C16" s="21">
        <v>95224.8</v>
      </c>
      <c r="D16" s="22">
        <v>51706.3</v>
      </c>
      <c r="E16" s="22">
        <v>53257.5</v>
      </c>
    </row>
    <row r="17" spans="1:240" ht="31.5">
      <c r="A17" s="27" t="s">
        <v>23</v>
      </c>
      <c r="B17" s="28" t="s">
        <v>24</v>
      </c>
      <c r="C17" s="15">
        <f>C18+C19+C20+C21</f>
        <v>33500</v>
      </c>
      <c r="D17" s="15">
        <f>D18+D19+D20+D21</f>
        <v>28978</v>
      </c>
      <c r="E17" s="15">
        <f>E18+E19+E20+E21</f>
        <v>30506.799999999999</v>
      </c>
    </row>
    <row r="18" spans="1:240" ht="126">
      <c r="A18" s="24" t="s">
        <v>25</v>
      </c>
      <c r="B18" s="29" t="s">
        <v>26</v>
      </c>
      <c r="C18" s="21">
        <v>16270</v>
      </c>
      <c r="D18" s="21">
        <v>12964.7</v>
      </c>
      <c r="E18" s="21">
        <v>13431.7</v>
      </c>
    </row>
    <row r="19" spans="1:240" ht="141.75">
      <c r="A19" s="24" t="s">
        <v>27</v>
      </c>
      <c r="B19" s="29" t="s">
        <v>28</v>
      </c>
      <c r="C19" s="21">
        <v>92.3</v>
      </c>
      <c r="D19" s="21">
        <v>72.599999999999994</v>
      </c>
      <c r="E19" s="21">
        <v>77.599999999999994</v>
      </c>
    </row>
    <row r="20" spans="1:240" ht="126">
      <c r="A20" s="24" t="s">
        <v>29</v>
      </c>
      <c r="B20" s="29" t="s">
        <v>30</v>
      </c>
      <c r="C20" s="21">
        <v>18780</v>
      </c>
      <c r="D20" s="21">
        <v>17547.2</v>
      </c>
      <c r="E20" s="21">
        <v>18721.2</v>
      </c>
    </row>
    <row r="21" spans="1:240" s="26" customFormat="1" ht="126">
      <c r="A21" s="24" t="s">
        <v>31</v>
      </c>
      <c r="B21" s="29" t="s">
        <v>32</v>
      </c>
      <c r="C21" s="21">
        <v>-1642.3</v>
      </c>
      <c r="D21" s="21">
        <v>-1606.5</v>
      </c>
      <c r="E21" s="21">
        <v>-1723.7</v>
      </c>
    </row>
    <row r="22" spans="1:240" s="32" customFormat="1" ht="15.75">
      <c r="A22" s="30" t="s">
        <v>33</v>
      </c>
      <c r="B22" s="31" t="s">
        <v>34</v>
      </c>
      <c r="C22" s="15">
        <f>C23+C27+C28+C29</f>
        <v>396250.1</v>
      </c>
      <c r="D22" s="15">
        <f>D23+D27+D28+D29</f>
        <v>378495.3</v>
      </c>
      <c r="E22" s="15">
        <f>E23+E27+E28+E29</f>
        <v>418900.1</v>
      </c>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row>
    <row r="23" spans="1:240" s="32" customFormat="1" ht="31.5">
      <c r="A23" s="13" t="s">
        <v>35</v>
      </c>
      <c r="B23" s="14" t="s">
        <v>36</v>
      </c>
      <c r="C23" s="15">
        <f>C24+C25+C26</f>
        <v>376371.1</v>
      </c>
      <c r="D23" s="15">
        <f>D24+D25+D26</f>
        <v>349262.39999999997</v>
      </c>
      <c r="E23" s="15">
        <f>E24+E25+E26</f>
        <v>389572.5</v>
      </c>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row>
    <row r="24" spans="1:240" s="32" customFormat="1" ht="31.5">
      <c r="A24" s="12" t="s">
        <v>37</v>
      </c>
      <c r="B24" s="33" t="s">
        <v>38</v>
      </c>
      <c r="C24" s="21">
        <v>287584.59999999998</v>
      </c>
      <c r="D24" s="21">
        <v>289095.09999999998</v>
      </c>
      <c r="E24" s="21">
        <v>324514.90000000002</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row>
    <row r="25" spans="1:240" ht="47.25">
      <c r="A25" s="12" t="s">
        <v>39</v>
      </c>
      <c r="B25" s="33" t="s">
        <v>40</v>
      </c>
      <c r="C25" s="21">
        <v>0</v>
      </c>
      <c r="D25" s="21">
        <v>67.3</v>
      </c>
      <c r="E25" s="21">
        <v>57.6</v>
      </c>
    </row>
    <row r="26" spans="1:240" ht="63">
      <c r="A26" s="12" t="s">
        <v>41</v>
      </c>
      <c r="B26" s="33" t="s">
        <v>42</v>
      </c>
      <c r="C26" s="21">
        <v>88786.5</v>
      </c>
      <c r="D26" s="21">
        <v>60100</v>
      </c>
      <c r="E26" s="21">
        <v>65000</v>
      </c>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row>
    <row r="27" spans="1:240" ht="31.5">
      <c r="A27" s="12" t="s">
        <v>43</v>
      </c>
      <c r="B27" s="33" t="s">
        <v>44</v>
      </c>
      <c r="C27" s="21">
        <v>44</v>
      </c>
      <c r="D27" s="21">
        <v>200</v>
      </c>
      <c r="E27" s="21">
        <v>150</v>
      </c>
    </row>
    <row r="28" spans="1:240" s="26" customFormat="1" ht="15.75">
      <c r="A28" s="12" t="s">
        <v>45</v>
      </c>
      <c r="B28" s="33" t="s">
        <v>46</v>
      </c>
      <c r="C28" s="21">
        <v>510</v>
      </c>
      <c r="D28" s="21">
        <v>232.9</v>
      </c>
      <c r="E28" s="21">
        <v>327.60000000000002</v>
      </c>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row>
    <row r="29" spans="1:240" ht="47.25">
      <c r="A29" s="12" t="s">
        <v>47</v>
      </c>
      <c r="B29" s="33" t="s">
        <v>48</v>
      </c>
      <c r="C29" s="21">
        <v>19325</v>
      </c>
      <c r="D29" s="21">
        <v>28800</v>
      </c>
      <c r="E29" s="21">
        <v>28850</v>
      </c>
    </row>
    <row r="30" spans="1:240" s="26" customFormat="1" ht="15.75">
      <c r="A30" s="13" t="s">
        <v>49</v>
      </c>
      <c r="B30" s="34" t="s">
        <v>50</v>
      </c>
      <c r="C30" s="15">
        <f>C31+C32</f>
        <v>170943.3</v>
      </c>
      <c r="D30" s="15">
        <f>D31+D32</f>
        <v>167742.39999999999</v>
      </c>
      <c r="E30" s="15">
        <f>E31+E32</f>
        <v>168130.9</v>
      </c>
    </row>
    <row r="31" spans="1:240" s="26" customFormat="1" ht="47.25">
      <c r="A31" s="12" t="s">
        <v>51</v>
      </c>
      <c r="B31" s="33" t="s">
        <v>52</v>
      </c>
      <c r="C31" s="21">
        <v>73796</v>
      </c>
      <c r="D31" s="21">
        <v>64742.400000000001</v>
      </c>
      <c r="E31" s="21">
        <v>65130.9</v>
      </c>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row>
    <row r="32" spans="1:240" s="26" customFormat="1" ht="15.75">
      <c r="A32" s="12" t="s">
        <v>53</v>
      </c>
      <c r="B32" s="14" t="s">
        <v>54</v>
      </c>
      <c r="C32" s="15">
        <f>C33+C34</f>
        <v>97147.3</v>
      </c>
      <c r="D32" s="15">
        <f>D33+D34</f>
        <v>103000</v>
      </c>
      <c r="E32" s="15">
        <f>E33+E34</f>
        <v>103000</v>
      </c>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row>
    <row r="33" spans="1:240" s="26" customFormat="1" ht="31.5">
      <c r="A33" s="12" t="s">
        <v>55</v>
      </c>
      <c r="B33" s="33" t="s">
        <v>56</v>
      </c>
      <c r="C33" s="21">
        <v>80147.3</v>
      </c>
      <c r="D33" s="21">
        <v>90000</v>
      </c>
      <c r="E33" s="21">
        <v>90000</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row>
    <row r="34" spans="1:240" s="26" customFormat="1" ht="31.5">
      <c r="A34" s="12" t="s">
        <v>57</v>
      </c>
      <c r="B34" s="33" t="s">
        <v>58</v>
      </c>
      <c r="C34" s="21">
        <v>17000</v>
      </c>
      <c r="D34" s="21">
        <v>13000</v>
      </c>
      <c r="E34" s="21">
        <v>13000</v>
      </c>
    </row>
    <row r="35" spans="1:240" ht="15.75">
      <c r="A35" s="13" t="s">
        <v>59</v>
      </c>
      <c r="B35" s="14" t="s">
        <v>60</v>
      </c>
      <c r="C35" s="15">
        <f>SUM(C36:C38)</f>
        <v>25291.399999999998</v>
      </c>
      <c r="D35" s="15">
        <f>SUM(D36:D38)</f>
        <v>25732.400000000001</v>
      </c>
      <c r="E35" s="15">
        <f>SUM(E36:E38)</f>
        <v>25707.4</v>
      </c>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row>
    <row r="36" spans="1:240" ht="47.25">
      <c r="A36" s="12" t="s">
        <v>61</v>
      </c>
      <c r="B36" s="33" t="s">
        <v>62</v>
      </c>
      <c r="C36" s="21">
        <v>25105.599999999999</v>
      </c>
      <c r="D36" s="21">
        <v>25650</v>
      </c>
      <c r="E36" s="21">
        <v>25650</v>
      </c>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row>
    <row r="37" spans="1:240" s="32" customFormat="1" ht="31.5">
      <c r="A37" s="12" t="s">
        <v>63</v>
      </c>
      <c r="B37" s="33" t="s">
        <v>64</v>
      </c>
      <c r="C37" s="21">
        <v>165</v>
      </c>
      <c r="D37" s="21">
        <v>60</v>
      </c>
      <c r="E37" s="21">
        <v>35</v>
      </c>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row>
    <row r="38" spans="1:240" ht="94.5">
      <c r="A38" s="12" t="s">
        <v>65</v>
      </c>
      <c r="B38" s="33" t="s">
        <v>66</v>
      </c>
      <c r="C38" s="21">
        <v>20.8</v>
      </c>
      <c r="D38" s="21">
        <v>22.4</v>
      </c>
      <c r="E38" s="21">
        <v>22.4</v>
      </c>
    </row>
    <row r="39" spans="1:240" ht="15.75">
      <c r="A39" s="35" t="s">
        <v>67</v>
      </c>
      <c r="B39" s="36"/>
      <c r="C39" s="15">
        <f>C9+C17+C22+C30+C35</f>
        <v>1948655.0000000002</v>
      </c>
      <c r="D39" s="15">
        <f>D9+D17+D22+D30+D35</f>
        <v>1873112.2999999998</v>
      </c>
      <c r="E39" s="15">
        <f>E9+E17+E22+E30+E35</f>
        <v>1969809.2999999998</v>
      </c>
    </row>
    <row r="40" spans="1:240" s="32" customFormat="1" ht="31.5">
      <c r="A40" s="13" t="s">
        <v>68</v>
      </c>
      <c r="B40" s="34" t="s">
        <v>69</v>
      </c>
      <c r="C40" s="15">
        <f>SUM(C41:C50)</f>
        <v>83038.399999999994</v>
      </c>
      <c r="D40" s="15">
        <f>SUM(D41:D50)</f>
        <v>79657.899999999994</v>
      </c>
      <c r="E40" s="15">
        <f>SUM(E41:E50)</f>
        <v>79554.799999999988</v>
      </c>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row>
    <row r="41" spans="1:240" s="32" customFormat="1" ht="78.75">
      <c r="A41" s="37" t="s">
        <v>70</v>
      </c>
      <c r="B41" s="38" t="s">
        <v>71</v>
      </c>
      <c r="C41" s="21">
        <v>52571.9</v>
      </c>
      <c r="D41" s="21">
        <v>52571.9</v>
      </c>
      <c r="E41" s="21">
        <v>52571.9</v>
      </c>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row>
    <row r="42" spans="1:240" s="32" customFormat="1" ht="78.75">
      <c r="A42" s="37" t="s">
        <v>72</v>
      </c>
      <c r="B42" s="38" t="s">
        <v>73</v>
      </c>
      <c r="C42" s="21">
        <v>8257.2000000000007</v>
      </c>
      <c r="D42" s="21">
        <v>8257.2000000000007</v>
      </c>
      <c r="E42" s="21">
        <v>8257.2000000000007</v>
      </c>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row>
    <row r="43" spans="1:240" s="26" customFormat="1" ht="78.75">
      <c r="A43" s="37" t="s">
        <v>74</v>
      </c>
      <c r="B43" s="38" t="s">
        <v>75</v>
      </c>
      <c r="C43" s="21">
        <v>263.39999999999998</v>
      </c>
      <c r="D43" s="21">
        <v>263.39999999999998</v>
      </c>
      <c r="E43" s="21">
        <v>263.39999999999998</v>
      </c>
    </row>
    <row r="44" spans="1:240" s="26" customFormat="1" ht="78.75">
      <c r="A44" s="37" t="s">
        <v>76</v>
      </c>
      <c r="B44" s="38" t="s">
        <v>75</v>
      </c>
      <c r="C44" s="21">
        <v>11.2</v>
      </c>
      <c r="D44" s="21">
        <v>11.2</v>
      </c>
      <c r="E44" s="21">
        <v>11.2</v>
      </c>
    </row>
    <row r="45" spans="1:240" s="26" customFormat="1" ht="78.75">
      <c r="A45" s="37" t="s">
        <v>77</v>
      </c>
      <c r="B45" s="38" t="s">
        <v>75</v>
      </c>
      <c r="C45" s="21">
        <v>1015.6</v>
      </c>
      <c r="D45" s="21">
        <v>787</v>
      </c>
      <c r="E45" s="21">
        <v>787</v>
      </c>
    </row>
    <row r="46" spans="1:240" s="26" customFormat="1" ht="78.75">
      <c r="A46" s="37" t="s">
        <v>78</v>
      </c>
      <c r="B46" s="38" t="s">
        <v>75</v>
      </c>
      <c r="C46" s="21">
        <v>176.2</v>
      </c>
      <c r="D46" s="21">
        <v>176.2</v>
      </c>
      <c r="E46" s="21">
        <v>176.2</v>
      </c>
    </row>
    <row r="47" spans="1:240" s="26" customFormat="1" ht="31.5">
      <c r="A47" s="37" t="s">
        <v>79</v>
      </c>
      <c r="B47" s="39" t="s">
        <v>80</v>
      </c>
      <c r="C47" s="21">
        <v>8920</v>
      </c>
      <c r="D47" s="21">
        <v>8920</v>
      </c>
      <c r="E47" s="21">
        <v>8920</v>
      </c>
    </row>
    <row r="48" spans="1:240" s="26" customFormat="1" ht="126">
      <c r="A48" s="37" t="s">
        <v>81</v>
      </c>
      <c r="B48" s="39" t="s">
        <v>82</v>
      </c>
      <c r="C48" s="21">
        <v>18</v>
      </c>
      <c r="D48" s="21">
        <v>0</v>
      </c>
      <c r="E48" s="21">
        <v>0</v>
      </c>
    </row>
    <row r="49" spans="1:239" s="26" customFormat="1" ht="63">
      <c r="A49" s="37" t="s">
        <v>83</v>
      </c>
      <c r="B49" s="38" t="s">
        <v>84</v>
      </c>
      <c r="C49" s="21">
        <v>1611</v>
      </c>
      <c r="D49" s="21">
        <v>330</v>
      </c>
      <c r="E49" s="21">
        <v>330</v>
      </c>
    </row>
    <row r="50" spans="1:239" s="26" customFormat="1" ht="94.5">
      <c r="A50" s="37" t="s">
        <v>85</v>
      </c>
      <c r="B50" s="33" t="s">
        <v>86</v>
      </c>
      <c r="C50" s="21">
        <v>10193.9</v>
      </c>
      <c r="D50" s="21">
        <v>8341</v>
      </c>
      <c r="E50" s="21">
        <v>8237.9</v>
      </c>
    </row>
    <row r="51" spans="1:239" s="26" customFormat="1" ht="15.75">
      <c r="A51" s="13" t="s">
        <v>87</v>
      </c>
      <c r="B51" s="14" t="s">
        <v>88</v>
      </c>
      <c r="C51" s="15">
        <f>SUM(C52:C54)</f>
        <v>1645.1000000000001</v>
      </c>
      <c r="D51" s="15">
        <f>SUM(D52:D54)</f>
        <v>3607.1</v>
      </c>
      <c r="E51" s="15">
        <f>SUM(E52:E54)</f>
        <v>3751.4</v>
      </c>
    </row>
    <row r="52" spans="1:239" s="41" customFormat="1" ht="78.75">
      <c r="A52" s="12" t="s">
        <v>89</v>
      </c>
      <c r="B52" s="33" t="s">
        <v>90</v>
      </c>
      <c r="C52" s="40">
        <v>971.4</v>
      </c>
      <c r="D52" s="21">
        <v>1770.8</v>
      </c>
      <c r="E52" s="21">
        <v>1841.7</v>
      </c>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row>
    <row r="53" spans="1:239" s="41" customFormat="1" ht="63">
      <c r="A53" s="12" t="s">
        <v>91</v>
      </c>
      <c r="B53" s="33" t="s">
        <v>92</v>
      </c>
      <c r="C53" s="40">
        <v>365</v>
      </c>
      <c r="D53" s="21">
        <v>622.20000000000005</v>
      </c>
      <c r="E53" s="21">
        <v>647.1</v>
      </c>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row>
    <row r="54" spans="1:239" s="41" customFormat="1" ht="63">
      <c r="A54" s="12" t="s">
        <v>93</v>
      </c>
      <c r="B54" s="33" t="s">
        <v>94</v>
      </c>
      <c r="C54" s="42">
        <v>308.7</v>
      </c>
      <c r="D54" s="21">
        <v>1214.0999999999999</v>
      </c>
      <c r="E54" s="21">
        <v>1262.5999999999999</v>
      </c>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row>
    <row r="55" spans="1:239" s="41" customFormat="1" ht="31.5">
      <c r="A55" s="13" t="s">
        <v>95</v>
      </c>
      <c r="B55" s="14" t="s">
        <v>96</v>
      </c>
      <c r="C55" s="15">
        <f>C56+C61</f>
        <v>13994.400000000001</v>
      </c>
      <c r="D55" s="15">
        <f>D56+D61</f>
        <v>10829.300000000001</v>
      </c>
      <c r="E55" s="15">
        <f>E56+E61</f>
        <v>10875.800000000001</v>
      </c>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row>
    <row r="56" spans="1:239" s="41" customFormat="1" ht="31.5">
      <c r="A56" s="12" t="s">
        <v>97</v>
      </c>
      <c r="B56" s="33" t="s">
        <v>98</v>
      </c>
      <c r="C56" s="15">
        <f>SUM(C57:C60)</f>
        <v>11795.300000000001</v>
      </c>
      <c r="D56" s="15">
        <f>SUM(D57:D60)</f>
        <v>9158.7000000000007</v>
      </c>
      <c r="E56" s="15">
        <f>SUM(E57:E60)</f>
        <v>9158.7000000000007</v>
      </c>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row>
    <row r="57" spans="1:239" s="41" customFormat="1" ht="31.5">
      <c r="A57" s="12" t="s">
        <v>99</v>
      </c>
      <c r="B57" s="33" t="s">
        <v>98</v>
      </c>
      <c r="C57" s="21">
        <v>2435.1999999999998</v>
      </c>
      <c r="D57" s="21">
        <v>0</v>
      </c>
      <c r="E57" s="21">
        <v>0</v>
      </c>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row>
    <row r="58" spans="1:239" s="41" customFormat="1" ht="78.75">
      <c r="A58" s="12" t="s">
        <v>100</v>
      </c>
      <c r="B58" s="33" t="s">
        <v>101</v>
      </c>
      <c r="C58" s="21">
        <v>8200</v>
      </c>
      <c r="D58" s="21">
        <v>8200</v>
      </c>
      <c r="E58" s="21">
        <v>8200</v>
      </c>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row>
    <row r="59" spans="1:239" s="41" customFormat="1" ht="78.75">
      <c r="A59" s="12" t="s">
        <v>102</v>
      </c>
      <c r="B59" s="33" t="s">
        <v>101</v>
      </c>
      <c r="C59" s="21">
        <v>1.4</v>
      </c>
      <c r="D59" s="21">
        <v>0</v>
      </c>
      <c r="E59" s="21">
        <v>0</v>
      </c>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row>
    <row r="60" spans="1:239" s="41" customFormat="1" ht="31.5">
      <c r="A60" s="12" t="s">
        <v>103</v>
      </c>
      <c r="B60" s="33" t="s">
        <v>98</v>
      </c>
      <c r="C60" s="21">
        <v>1158.7</v>
      </c>
      <c r="D60" s="21">
        <v>958.7</v>
      </c>
      <c r="E60" s="21">
        <v>958.7</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row>
    <row r="61" spans="1:239" s="41" customFormat="1" ht="15.75">
      <c r="A61" s="13" t="s">
        <v>104</v>
      </c>
      <c r="B61" s="14" t="s">
        <v>105</v>
      </c>
      <c r="C61" s="15">
        <f>C62+C66</f>
        <v>2199.1</v>
      </c>
      <c r="D61" s="15">
        <f>D62+D66</f>
        <v>1670.6</v>
      </c>
      <c r="E61" s="15">
        <f>E62+E66</f>
        <v>1717.1</v>
      </c>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row>
    <row r="62" spans="1:239" ht="47.25">
      <c r="A62" s="12" t="s">
        <v>106</v>
      </c>
      <c r="B62" s="33" t="s">
        <v>107</v>
      </c>
      <c r="C62" s="21">
        <f>SUM(C63:C65)</f>
        <v>1561.2</v>
      </c>
      <c r="D62" s="21">
        <f>SUM(D63:D65)</f>
        <v>954.8</v>
      </c>
      <c r="E62" s="21">
        <f>SUM(E63:E65)</f>
        <v>1001.3000000000001</v>
      </c>
    </row>
    <row r="63" spans="1:239" ht="47.25">
      <c r="A63" s="12" t="s">
        <v>108</v>
      </c>
      <c r="B63" s="33" t="s">
        <v>107</v>
      </c>
      <c r="C63" s="21">
        <v>437.7</v>
      </c>
      <c r="D63" s="21">
        <v>128.4</v>
      </c>
      <c r="E63" s="21">
        <v>130.80000000000001</v>
      </c>
    </row>
    <row r="64" spans="1:239" ht="47.25">
      <c r="A64" s="12" t="s">
        <v>109</v>
      </c>
      <c r="B64" s="33" t="s">
        <v>107</v>
      </c>
      <c r="C64" s="21">
        <v>36</v>
      </c>
      <c r="D64" s="21">
        <v>18.899999999999999</v>
      </c>
      <c r="E64" s="21">
        <v>18.899999999999999</v>
      </c>
    </row>
    <row r="65" spans="1:6" ht="47.25">
      <c r="A65" s="12" t="s">
        <v>110</v>
      </c>
      <c r="B65" s="33" t="s">
        <v>107</v>
      </c>
      <c r="C65" s="21">
        <v>1087.5</v>
      </c>
      <c r="D65" s="21">
        <v>807.5</v>
      </c>
      <c r="E65" s="21">
        <v>851.6</v>
      </c>
    </row>
    <row r="66" spans="1:6" ht="31.5">
      <c r="A66" s="12" t="s">
        <v>111</v>
      </c>
      <c r="B66" s="33" t="s">
        <v>112</v>
      </c>
      <c r="C66" s="21">
        <f>SUM(C67:C72)</f>
        <v>637.9</v>
      </c>
      <c r="D66" s="21">
        <f>SUM(D67:D72)</f>
        <v>715.8</v>
      </c>
      <c r="E66" s="21">
        <f>SUM(E67:E72)</f>
        <v>715.8</v>
      </c>
    </row>
    <row r="67" spans="1:6" ht="31.5">
      <c r="A67" s="12" t="s">
        <v>113</v>
      </c>
      <c r="B67" s="33" t="s">
        <v>112</v>
      </c>
      <c r="C67" s="21">
        <v>0</v>
      </c>
      <c r="D67" s="21">
        <v>451.1</v>
      </c>
      <c r="E67" s="21">
        <v>451.1</v>
      </c>
    </row>
    <row r="68" spans="1:6" ht="31.5">
      <c r="A68" s="12" t="s">
        <v>114</v>
      </c>
      <c r="B68" s="33" t="s">
        <v>112</v>
      </c>
      <c r="C68" s="21">
        <v>297.89999999999998</v>
      </c>
      <c r="D68" s="21">
        <v>264.7</v>
      </c>
      <c r="E68" s="21">
        <v>264.7</v>
      </c>
    </row>
    <row r="69" spans="1:6" ht="31.5">
      <c r="A69" s="12" t="s">
        <v>115</v>
      </c>
      <c r="B69" s="33" t="s">
        <v>112</v>
      </c>
      <c r="C69" s="21">
        <v>3.9</v>
      </c>
      <c r="D69" s="21">
        <v>0</v>
      </c>
      <c r="E69" s="21">
        <v>0</v>
      </c>
    </row>
    <row r="70" spans="1:6" ht="31.5">
      <c r="A70" s="12" t="s">
        <v>116</v>
      </c>
      <c r="B70" s="33" t="s">
        <v>112</v>
      </c>
      <c r="C70" s="21">
        <v>207.1</v>
      </c>
      <c r="D70" s="21">
        <v>0</v>
      </c>
      <c r="E70" s="21">
        <v>0</v>
      </c>
    </row>
    <row r="71" spans="1:6" ht="31.5">
      <c r="A71" s="12" t="s">
        <v>117</v>
      </c>
      <c r="B71" s="33" t="s">
        <v>112</v>
      </c>
      <c r="C71" s="21">
        <v>128.9</v>
      </c>
      <c r="D71" s="21">
        <v>0</v>
      </c>
      <c r="E71" s="21">
        <v>0</v>
      </c>
    </row>
    <row r="72" spans="1:6" ht="31.5">
      <c r="A72" s="12" t="s">
        <v>118</v>
      </c>
      <c r="B72" s="33" t="s">
        <v>112</v>
      </c>
      <c r="C72" s="21">
        <v>0.1</v>
      </c>
      <c r="D72" s="21">
        <v>0</v>
      </c>
      <c r="E72" s="21">
        <v>0</v>
      </c>
    </row>
    <row r="73" spans="1:6" ht="31.5">
      <c r="A73" s="13" t="s">
        <v>119</v>
      </c>
      <c r="B73" s="14" t="s">
        <v>120</v>
      </c>
      <c r="C73" s="15">
        <f>SUM(C74:C82)</f>
        <v>48452.1</v>
      </c>
      <c r="D73" s="15">
        <f>SUM(D74:D82)</f>
        <v>22048.2</v>
      </c>
      <c r="E73" s="15">
        <f>SUM(E74:E82)</f>
        <v>20494.2</v>
      </c>
    </row>
    <row r="74" spans="1:6" ht="94.5">
      <c r="A74" s="43" t="s">
        <v>121</v>
      </c>
      <c r="B74" s="33" t="s">
        <v>122</v>
      </c>
      <c r="C74" s="21">
        <v>17.8</v>
      </c>
      <c r="D74" s="21">
        <v>12.2</v>
      </c>
      <c r="E74" s="21">
        <v>12.2</v>
      </c>
      <c r="F74" s="44"/>
    </row>
    <row r="75" spans="1:6" ht="94.5">
      <c r="A75" s="43" t="s">
        <v>123</v>
      </c>
      <c r="B75" s="33" t="s">
        <v>122</v>
      </c>
      <c r="C75" s="21">
        <v>4.4000000000000004</v>
      </c>
      <c r="D75" s="21">
        <v>3.5</v>
      </c>
      <c r="E75" s="21">
        <v>3.5</v>
      </c>
      <c r="F75" s="44"/>
    </row>
    <row r="76" spans="1:6" ht="94.5">
      <c r="A76" s="12" t="s">
        <v>124</v>
      </c>
      <c r="B76" s="33" t="s">
        <v>125</v>
      </c>
      <c r="C76" s="21">
        <v>7777.8</v>
      </c>
      <c r="D76" s="21">
        <v>4850.3999999999996</v>
      </c>
      <c r="E76" s="21">
        <v>3296.4</v>
      </c>
    </row>
    <row r="77" spans="1:6" ht="94.5">
      <c r="A77" s="12" t="s">
        <v>126</v>
      </c>
      <c r="B77" s="39" t="s">
        <v>127</v>
      </c>
      <c r="C77" s="45">
        <v>32.1</v>
      </c>
      <c r="D77" s="21">
        <v>0</v>
      </c>
      <c r="E77" s="21">
        <v>0</v>
      </c>
    </row>
    <row r="78" spans="1:6" ht="94.5">
      <c r="A78" s="12" t="s">
        <v>128</v>
      </c>
      <c r="B78" s="33" t="s">
        <v>129</v>
      </c>
      <c r="C78" s="21">
        <v>261.2</v>
      </c>
      <c r="D78" s="21">
        <v>382.1</v>
      </c>
      <c r="E78" s="21">
        <v>382.1</v>
      </c>
    </row>
    <row r="79" spans="1:6" ht="47.25">
      <c r="A79" s="37" t="s">
        <v>130</v>
      </c>
      <c r="B79" s="33" t="s">
        <v>131</v>
      </c>
      <c r="C79" s="21">
        <v>20420.099999999999</v>
      </c>
      <c r="D79" s="21">
        <v>12780</v>
      </c>
      <c r="E79" s="21">
        <v>12780</v>
      </c>
    </row>
    <row r="80" spans="1:6" ht="63">
      <c r="A80" s="37" t="s">
        <v>132</v>
      </c>
      <c r="B80" s="33" t="s">
        <v>133</v>
      </c>
      <c r="C80" s="21">
        <v>550</v>
      </c>
      <c r="D80" s="21">
        <v>800</v>
      </c>
      <c r="E80" s="21">
        <v>800</v>
      </c>
    </row>
    <row r="81" spans="1:242" ht="94.5">
      <c r="A81" s="37" t="s">
        <v>134</v>
      </c>
      <c r="B81" s="39" t="s">
        <v>135</v>
      </c>
      <c r="C81" s="21">
        <v>9388.7000000000007</v>
      </c>
      <c r="D81" s="21">
        <v>3220</v>
      </c>
      <c r="E81" s="21">
        <v>3220</v>
      </c>
    </row>
    <row r="82" spans="1:242" ht="47.25">
      <c r="A82" s="37" t="s">
        <v>136</v>
      </c>
      <c r="B82" s="39" t="s">
        <v>137</v>
      </c>
      <c r="C82" s="21">
        <v>10000</v>
      </c>
      <c r="D82" s="21">
        <v>0</v>
      </c>
      <c r="E82" s="21">
        <v>0</v>
      </c>
    </row>
    <row r="83" spans="1:242" ht="15.75">
      <c r="A83" s="13" t="s">
        <v>138</v>
      </c>
      <c r="B83" s="14" t="s">
        <v>139</v>
      </c>
      <c r="C83" s="46">
        <f>SUM(C84:C123)</f>
        <v>12109.629999999997</v>
      </c>
      <c r="D83" s="46">
        <f>SUM(D84:D123)</f>
        <v>5607.2</v>
      </c>
      <c r="E83" s="46">
        <f>SUM(E84:E123)</f>
        <v>5607.2</v>
      </c>
    </row>
    <row r="84" spans="1:242" ht="94.5">
      <c r="A84" s="43" t="s">
        <v>140</v>
      </c>
      <c r="B84" s="33" t="s">
        <v>141</v>
      </c>
      <c r="C84" s="22">
        <v>65.3</v>
      </c>
      <c r="D84" s="22">
        <v>65.3</v>
      </c>
      <c r="E84" s="22">
        <v>65.3</v>
      </c>
    </row>
    <row r="85" spans="1:242" ht="94.5">
      <c r="A85" s="43" t="s">
        <v>142</v>
      </c>
      <c r="B85" s="33" t="s">
        <v>141</v>
      </c>
      <c r="C85" s="22">
        <v>33</v>
      </c>
      <c r="D85" s="22">
        <v>30.8</v>
      </c>
      <c r="E85" s="22">
        <v>30.8</v>
      </c>
      <c r="G85" s="47"/>
    </row>
    <row r="86" spans="1:242" ht="110.25">
      <c r="A86" s="43" t="s">
        <v>143</v>
      </c>
      <c r="B86" s="39" t="s">
        <v>144</v>
      </c>
      <c r="C86" s="22">
        <v>20</v>
      </c>
      <c r="D86" s="22">
        <v>61.4</v>
      </c>
      <c r="E86" s="22">
        <v>61.4</v>
      </c>
    </row>
    <row r="87" spans="1:242" ht="110.25">
      <c r="A87" s="43" t="s">
        <v>145</v>
      </c>
      <c r="B87" s="39" t="s">
        <v>144</v>
      </c>
      <c r="C87" s="22">
        <v>155.1</v>
      </c>
      <c r="D87" s="22">
        <v>128.69999999999999</v>
      </c>
      <c r="E87" s="22">
        <v>128.69999999999999</v>
      </c>
    </row>
    <row r="88" spans="1:242" ht="94.5">
      <c r="A88" s="48" t="s">
        <v>146</v>
      </c>
      <c r="B88" s="49" t="s">
        <v>147</v>
      </c>
      <c r="C88" s="22">
        <v>14.2</v>
      </c>
      <c r="D88" s="22">
        <v>5.0999999999999996</v>
      </c>
      <c r="E88" s="22">
        <v>5.0999999999999996</v>
      </c>
    </row>
    <row r="89" spans="1:242" ht="94.5">
      <c r="A89" s="48" t="s">
        <v>148</v>
      </c>
      <c r="B89" s="49" t="s">
        <v>147</v>
      </c>
      <c r="C89" s="22">
        <v>22.2</v>
      </c>
      <c r="D89" s="22">
        <v>10.9</v>
      </c>
      <c r="E89" s="22">
        <v>10.9</v>
      </c>
    </row>
    <row r="90" spans="1:242" ht="78.75">
      <c r="A90" s="37" t="s">
        <v>149</v>
      </c>
      <c r="B90" s="33" t="s">
        <v>150</v>
      </c>
      <c r="C90" s="22">
        <v>5</v>
      </c>
      <c r="D90" s="22">
        <v>70</v>
      </c>
      <c r="E90" s="22">
        <v>70</v>
      </c>
    </row>
    <row r="91" spans="1:242" ht="94.5">
      <c r="A91" s="48" t="s">
        <v>151</v>
      </c>
      <c r="B91" s="49" t="s">
        <v>152</v>
      </c>
      <c r="C91" s="22">
        <v>7.5</v>
      </c>
      <c r="D91" s="22">
        <v>24.9</v>
      </c>
      <c r="E91" s="22">
        <v>24.9</v>
      </c>
    </row>
    <row r="92" spans="1:242" ht="94.5">
      <c r="A92" s="48" t="s">
        <v>153</v>
      </c>
      <c r="B92" s="50" t="s">
        <v>154</v>
      </c>
      <c r="C92" s="22">
        <v>0</v>
      </c>
      <c r="D92" s="22">
        <v>70</v>
      </c>
      <c r="E92" s="22">
        <v>70</v>
      </c>
    </row>
    <row r="93" spans="1:242" ht="94.5">
      <c r="A93" s="48" t="s">
        <v>155</v>
      </c>
      <c r="B93" s="49" t="s">
        <v>156</v>
      </c>
      <c r="C93" s="22">
        <v>7.5</v>
      </c>
      <c r="D93" s="22">
        <v>7.5</v>
      </c>
      <c r="E93" s="22">
        <v>7.5</v>
      </c>
    </row>
    <row r="94" spans="1:242" s="32" customFormat="1" ht="110.25">
      <c r="A94" s="51" t="s">
        <v>157</v>
      </c>
      <c r="B94" s="49" t="s">
        <v>158</v>
      </c>
      <c r="C94" s="22">
        <v>372.8</v>
      </c>
      <c r="D94" s="22">
        <v>252</v>
      </c>
      <c r="E94" s="22">
        <v>252</v>
      </c>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row>
    <row r="95" spans="1:242" s="26" customFormat="1" ht="126">
      <c r="A95" s="51" t="s">
        <v>159</v>
      </c>
      <c r="B95" s="49" t="s">
        <v>160</v>
      </c>
      <c r="C95" s="22">
        <v>116.7</v>
      </c>
      <c r="D95" s="22">
        <v>38.299999999999997</v>
      </c>
      <c r="E95" s="22">
        <v>38.299999999999997</v>
      </c>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row>
    <row r="96" spans="1:242" s="26" customFormat="1" ht="126">
      <c r="A96" s="51" t="s">
        <v>161</v>
      </c>
      <c r="B96" s="49" t="s">
        <v>162</v>
      </c>
      <c r="C96" s="22">
        <v>55.9</v>
      </c>
      <c r="D96" s="22">
        <v>0</v>
      </c>
      <c r="E96" s="22">
        <v>0</v>
      </c>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row>
    <row r="97" spans="1:242" s="26" customFormat="1" ht="94.5">
      <c r="A97" s="51" t="s">
        <v>163</v>
      </c>
      <c r="B97" s="49" t="s">
        <v>164</v>
      </c>
      <c r="C97" s="22">
        <v>9</v>
      </c>
      <c r="D97" s="22">
        <v>9</v>
      </c>
      <c r="E97" s="22">
        <v>9</v>
      </c>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row>
    <row r="98" spans="1:242" s="26" customFormat="1" ht="94.5">
      <c r="A98" s="51" t="s">
        <v>165</v>
      </c>
      <c r="B98" s="49" t="s">
        <v>166</v>
      </c>
      <c r="C98" s="22">
        <v>0</v>
      </c>
      <c r="D98" s="22">
        <v>0.1</v>
      </c>
      <c r="E98" s="22">
        <v>0.1</v>
      </c>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row>
    <row r="99" spans="1:242" s="26" customFormat="1" ht="94.5">
      <c r="A99" s="37" t="s">
        <v>167</v>
      </c>
      <c r="B99" s="33" t="s">
        <v>166</v>
      </c>
      <c r="C99" s="22">
        <v>381.1</v>
      </c>
      <c r="D99" s="22">
        <v>381.1</v>
      </c>
      <c r="E99" s="22">
        <v>381.1</v>
      </c>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row>
    <row r="100" spans="1:242" ht="94.5">
      <c r="A100" s="37" t="s">
        <v>168</v>
      </c>
      <c r="B100" s="33" t="s">
        <v>169</v>
      </c>
      <c r="C100" s="22">
        <v>49.8</v>
      </c>
      <c r="D100" s="22">
        <v>36</v>
      </c>
      <c r="E100" s="22">
        <v>36</v>
      </c>
    </row>
    <row r="101" spans="1:242" ht="94.5">
      <c r="A101" s="37" t="s">
        <v>170</v>
      </c>
      <c r="B101" s="33" t="s">
        <v>171</v>
      </c>
      <c r="C101" s="22">
        <v>437.4</v>
      </c>
      <c r="D101" s="22">
        <v>432</v>
      </c>
      <c r="E101" s="22">
        <v>432</v>
      </c>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row>
    <row r="102" spans="1:242" s="26" customFormat="1" ht="63">
      <c r="A102" s="51" t="s">
        <v>172</v>
      </c>
      <c r="B102" s="49" t="s">
        <v>173</v>
      </c>
      <c r="C102" s="22">
        <v>115.7</v>
      </c>
      <c r="D102" s="22">
        <v>89.3</v>
      </c>
      <c r="E102" s="22">
        <v>89.3</v>
      </c>
    </row>
    <row r="103" spans="1:242" s="52" customFormat="1" ht="78.75">
      <c r="A103" s="51" t="s">
        <v>174</v>
      </c>
      <c r="B103" s="49" t="s">
        <v>175</v>
      </c>
      <c r="C103" s="22">
        <v>331.1</v>
      </c>
      <c r="D103" s="22">
        <v>0</v>
      </c>
      <c r="E103" s="22">
        <v>0</v>
      </c>
      <c r="F103" s="5"/>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row>
    <row r="104" spans="1:242" s="52" customFormat="1" ht="78.75">
      <c r="A104" s="51" t="s">
        <v>176</v>
      </c>
      <c r="B104" s="49" t="s">
        <v>175</v>
      </c>
      <c r="C104" s="22">
        <v>1</v>
      </c>
      <c r="D104" s="22">
        <v>0</v>
      </c>
      <c r="E104" s="22">
        <v>0</v>
      </c>
      <c r="F104" s="5"/>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row>
    <row r="105" spans="1:242" s="52" customFormat="1" ht="78.75">
      <c r="A105" s="51" t="s">
        <v>177</v>
      </c>
      <c r="B105" s="49" t="s">
        <v>175</v>
      </c>
      <c r="C105" s="22">
        <v>21.5</v>
      </c>
      <c r="D105" s="22">
        <v>0</v>
      </c>
      <c r="E105" s="22">
        <v>0</v>
      </c>
      <c r="F105" s="5"/>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row>
    <row r="106" spans="1:242" s="52" customFormat="1" ht="78.75">
      <c r="A106" s="37" t="s">
        <v>178</v>
      </c>
      <c r="B106" s="33" t="s">
        <v>179</v>
      </c>
      <c r="C106" s="22">
        <v>6100</v>
      </c>
      <c r="D106" s="22">
        <v>2160.1999999999998</v>
      </c>
      <c r="E106" s="22">
        <v>2160.1999999999998</v>
      </c>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row>
    <row r="107" spans="1:242" s="52" customFormat="1" ht="63">
      <c r="A107" s="37" t="s">
        <v>180</v>
      </c>
      <c r="B107" s="33" t="s">
        <v>181</v>
      </c>
      <c r="C107" s="22">
        <v>3.1</v>
      </c>
      <c r="D107" s="22">
        <v>0</v>
      </c>
      <c r="E107" s="22">
        <v>0</v>
      </c>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row>
    <row r="108" spans="1:242" s="52" customFormat="1" ht="47.25">
      <c r="A108" s="53" t="s">
        <v>182</v>
      </c>
      <c r="B108" s="54" t="s">
        <v>183</v>
      </c>
      <c r="C108" s="22">
        <v>40.6</v>
      </c>
      <c r="D108" s="22">
        <v>0</v>
      </c>
      <c r="E108" s="22">
        <v>0</v>
      </c>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row>
    <row r="109" spans="1:242" s="52" customFormat="1" ht="47.25">
      <c r="A109" s="53" t="s">
        <v>184</v>
      </c>
      <c r="B109" s="54" t="s">
        <v>185</v>
      </c>
      <c r="C109" s="22">
        <v>120.63</v>
      </c>
      <c r="D109" s="22">
        <v>0</v>
      </c>
      <c r="E109" s="22">
        <v>0</v>
      </c>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c r="IG109" s="26"/>
      <c r="IH109" s="26"/>
    </row>
    <row r="110" spans="1:242" s="52" customFormat="1" ht="47.25">
      <c r="A110" s="53" t="s">
        <v>186</v>
      </c>
      <c r="B110" s="54" t="s">
        <v>185</v>
      </c>
      <c r="C110" s="22">
        <v>37.5</v>
      </c>
      <c r="D110" s="22">
        <v>0</v>
      </c>
      <c r="E110" s="22">
        <v>0</v>
      </c>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c r="IG110" s="26"/>
      <c r="IH110" s="26"/>
    </row>
    <row r="111" spans="1:242" s="52" customFormat="1" ht="47.25">
      <c r="A111" s="53" t="s">
        <v>187</v>
      </c>
      <c r="B111" s="54" t="s">
        <v>185</v>
      </c>
      <c r="C111" s="22">
        <v>9.3000000000000007</v>
      </c>
      <c r="D111" s="22">
        <v>0</v>
      </c>
      <c r="E111" s="22">
        <v>0</v>
      </c>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c r="IE111" s="26"/>
      <c r="IF111" s="26"/>
      <c r="IG111" s="26"/>
      <c r="IH111" s="26"/>
    </row>
    <row r="112" spans="1:242" s="52" customFormat="1" ht="78.75">
      <c r="A112" s="53" t="s">
        <v>188</v>
      </c>
      <c r="B112" s="54" t="s">
        <v>189</v>
      </c>
      <c r="C112" s="22">
        <v>1469.9</v>
      </c>
      <c r="D112" s="22">
        <v>0</v>
      </c>
      <c r="E112" s="22">
        <v>0</v>
      </c>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c r="IG112" s="26"/>
      <c r="IH112" s="26"/>
    </row>
    <row r="113" spans="1:242" s="52" customFormat="1" ht="173.25">
      <c r="A113" s="51" t="s">
        <v>190</v>
      </c>
      <c r="B113" s="49" t="s">
        <v>191</v>
      </c>
      <c r="C113" s="22">
        <v>17.399999999999999</v>
      </c>
      <c r="D113" s="22">
        <v>17.399999999999999</v>
      </c>
      <c r="E113" s="22">
        <v>17.399999999999999</v>
      </c>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c r="IG113" s="26"/>
      <c r="IH113" s="26"/>
    </row>
    <row r="114" spans="1:242" s="52" customFormat="1" ht="63">
      <c r="A114" s="51" t="s">
        <v>192</v>
      </c>
      <c r="B114" s="49" t="s">
        <v>193</v>
      </c>
      <c r="C114" s="22">
        <v>46</v>
      </c>
      <c r="D114" s="22">
        <v>0</v>
      </c>
      <c r="E114" s="22">
        <v>0</v>
      </c>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row>
    <row r="115" spans="1:242" s="52" customFormat="1" ht="78.75">
      <c r="A115" s="37" t="s">
        <v>194</v>
      </c>
      <c r="B115" s="33" t="s">
        <v>195</v>
      </c>
      <c r="C115" s="22">
        <v>0</v>
      </c>
      <c r="D115" s="22">
        <v>0.5</v>
      </c>
      <c r="E115" s="22">
        <v>0.5</v>
      </c>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row>
    <row r="116" spans="1:242" s="52" customFormat="1" ht="78.75">
      <c r="A116" s="37" t="s">
        <v>196</v>
      </c>
      <c r="B116" s="33" t="s">
        <v>195</v>
      </c>
      <c r="C116" s="22">
        <v>0</v>
      </c>
      <c r="D116" s="22">
        <v>60</v>
      </c>
      <c r="E116" s="22">
        <v>60</v>
      </c>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row>
    <row r="117" spans="1:242" s="52" customFormat="1" ht="78.75">
      <c r="A117" s="37" t="s">
        <v>197</v>
      </c>
      <c r="B117" s="33" t="s">
        <v>195</v>
      </c>
      <c r="C117" s="22">
        <v>25</v>
      </c>
      <c r="D117" s="22">
        <v>0</v>
      </c>
      <c r="E117" s="22">
        <v>0</v>
      </c>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row>
    <row r="118" spans="1:242" s="52" customFormat="1" ht="78.75">
      <c r="A118" s="37" t="s">
        <v>198</v>
      </c>
      <c r="B118" s="33" t="s">
        <v>195</v>
      </c>
      <c r="C118" s="22">
        <v>557.1</v>
      </c>
      <c r="D118" s="22">
        <v>400</v>
      </c>
      <c r="E118" s="22">
        <v>400</v>
      </c>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row>
    <row r="119" spans="1:242" s="52" customFormat="1" ht="78.75">
      <c r="A119" s="37" t="s">
        <v>199</v>
      </c>
      <c r="B119" s="33" t="s">
        <v>195</v>
      </c>
      <c r="C119" s="22">
        <v>1000</v>
      </c>
      <c r="D119" s="22">
        <v>1000</v>
      </c>
      <c r="E119" s="21">
        <v>1000</v>
      </c>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c r="IG119" s="26"/>
      <c r="IH119" s="26"/>
    </row>
    <row r="120" spans="1:242" s="52" customFormat="1" ht="78.75">
      <c r="A120" s="37" t="s">
        <v>200</v>
      </c>
      <c r="B120" s="33" t="s">
        <v>195</v>
      </c>
      <c r="C120" s="22">
        <v>1</v>
      </c>
      <c r="D120" s="22">
        <v>0</v>
      </c>
      <c r="E120" s="21">
        <v>0</v>
      </c>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row>
    <row r="121" spans="1:242" s="57" customFormat="1" ht="78.75">
      <c r="A121" s="37" t="s">
        <v>201</v>
      </c>
      <c r="B121" s="33" t="s">
        <v>202</v>
      </c>
      <c r="C121" s="22">
        <v>150</v>
      </c>
      <c r="D121" s="22">
        <v>150</v>
      </c>
      <c r="E121" s="22">
        <v>150</v>
      </c>
      <c r="F121" s="55"/>
      <c r="G121" s="55"/>
      <c r="H121" s="55"/>
      <c r="I121" s="56"/>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c r="CR121" s="55"/>
      <c r="CS121" s="55"/>
      <c r="CT121" s="55"/>
      <c r="CU121" s="55"/>
      <c r="CV121" s="55"/>
      <c r="CW121" s="55"/>
      <c r="CX121" s="55"/>
      <c r="CY121" s="55"/>
      <c r="CZ121" s="55"/>
      <c r="DA121" s="55"/>
      <c r="DB121" s="55"/>
      <c r="DC121" s="55"/>
      <c r="DD121" s="55"/>
      <c r="DE121" s="55"/>
      <c r="DF121" s="55"/>
      <c r="DG121" s="55"/>
      <c r="DH121" s="55"/>
      <c r="DI121" s="55"/>
      <c r="DJ121" s="55"/>
      <c r="DK121" s="55"/>
      <c r="DL121" s="55"/>
      <c r="DM121" s="55"/>
      <c r="DN121" s="55"/>
      <c r="DO121" s="55"/>
      <c r="DP121" s="55"/>
      <c r="DQ121" s="55"/>
      <c r="DR121" s="55"/>
      <c r="DS121" s="55"/>
      <c r="DT121" s="55"/>
      <c r="DU121" s="55"/>
      <c r="DV121" s="55"/>
      <c r="DW121" s="55"/>
      <c r="DX121" s="55"/>
      <c r="DY121" s="55"/>
      <c r="DZ121" s="55"/>
      <c r="EA121" s="55"/>
      <c r="EB121" s="55"/>
      <c r="EC121" s="55"/>
      <c r="ED121" s="55"/>
      <c r="EE121" s="55"/>
      <c r="EF121" s="55"/>
      <c r="EG121" s="55"/>
      <c r="EH121" s="55"/>
      <c r="EI121" s="55"/>
      <c r="EJ121" s="55"/>
      <c r="EK121" s="55"/>
      <c r="EL121" s="55"/>
      <c r="EM121" s="55"/>
      <c r="EN121" s="55"/>
      <c r="EO121" s="55"/>
      <c r="EP121" s="55"/>
      <c r="EQ121" s="55"/>
      <c r="ER121" s="55"/>
      <c r="ES121" s="55"/>
      <c r="ET121" s="55"/>
      <c r="EU121" s="55"/>
      <c r="EV121" s="55"/>
      <c r="EW121" s="55"/>
      <c r="EX121" s="55"/>
      <c r="EY121" s="55"/>
      <c r="EZ121" s="55"/>
      <c r="FA121" s="55"/>
      <c r="FB121" s="55"/>
      <c r="FC121" s="55"/>
      <c r="FD121" s="55"/>
      <c r="FE121" s="55"/>
      <c r="FF121" s="55"/>
      <c r="FG121" s="55"/>
      <c r="FH121" s="55"/>
      <c r="FI121" s="55"/>
      <c r="FJ121" s="55"/>
      <c r="FK121" s="55"/>
      <c r="FL121" s="55"/>
      <c r="FM121" s="55"/>
      <c r="FN121" s="55"/>
      <c r="FO121" s="55"/>
      <c r="FP121" s="55"/>
      <c r="FQ121" s="55"/>
      <c r="FR121" s="55"/>
      <c r="FS121" s="55"/>
      <c r="FT121" s="55"/>
      <c r="FU121" s="55"/>
      <c r="FV121" s="55"/>
      <c r="FW121" s="55"/>
      <c r="FX121" s="55"/>
      <c r="FY121" s="55"/>
      <c r="FZ121" s="55"/>
      <c r="GA121" s="55"/>
      <c r="GB121" s="55"/>
      <c r="GC121" s="55"/>
      <c r="GD121" s="55"/>
      <c r="GE121" s="55"/>
      <c r="GF121" s="55"/>
      <c r="GG121" s="55"/>
      <c r="GH121" s="55"/>
      <c r="GI121" s="55"/>
      <c r="GJ121" s="55"/>
      <c r="GK121" s="55"/>
      <c r="GL121" s="55"/>
      <c r="GM121" s="55"/>
      <c r="GN121" s="55"/>
      <c r="GO121" s="55"/>
      <c r="GP121" s="55"/>
      <c r="GQ121" s="55"/>
      <c r="GR121" s="55"/>
      <c r="GS121" s="55"/>
      <c r="GT121" s="55"/>
      <c r="GU121" s="55"/>
      <c r="GV121" s="55"/>
      <c r="GW121" s="55"/>
      <c r="GX121" s="55"/>
      <c r="GY121" s="55"/>
      <c r="GZ121" s="55"/>
      <c r="HA121" s="55"/>
      <c r="HB121" s="55"/>
      <c r="HC121" s="55"/>
      <c r="HD121" s="55"/>
      <c r="HE121" s="55"/>
      <c r="HF121" s="55"/>
      <c r="HG121" s="55"/>
      <c r="HH121" s="55"/>
      <c r="HI121" s="55"/>
      <c r="HJ121" s="55"/>
      <c r="HK121" s="55"/>
      <c r="HL121" s="55"/>
      <c r="HM121" s="55"/>
      <c r="HN121" s="55"/>
      <c r="HO121" s="55"/>
      <c r="HP121" s="55"/>
      <c r="HQ121" s="55"/>
      <c r="HR121" s="55"/>
      <c r="HS121" s="55"/>
      <c r="HT121" s="55"/>
      <c r="HU121" s="55"/>
      <c r="HV121" s="55"/>
      <c r="HW121" s="55"/>
      <c r="HX121" s="55"/>
      <c r="HY121" s="55"/>
      <c r="HZ121" s="55"/>
      <c r="IA121" s="55"/>
      <c r="IB121" s="55"/>
      <c r="IC121" s="55"/>
      <c r="ID121" s="55"/>
      <c r="IE121" s="55"/>
      <c r="IF121" s="55"/>
      <c r="IG121" s="55"/>
      <c r="IH121" s="55"/>
    </row>
    <row r="122" spans="1:242" s="52" customFormat="1" ht="110.25">
      <c r="A122" s="58" t="s">
        <v>203</v>
      </c>
      <c r="B122" s="33" t="s">
        <v>204</v>
      </c>
      <c r="C122" s="22">
        <v>0</v>
      </c>
      <c r="D122" s="22">
        <v>106.7</v>
      </c>
      <c r="E122" s="22">
        <v>106.7</v>
      </c>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row>
    <row r="123" spans="1:242" s="52" customFormat="1" ht="110.25">
      <c r="A123" s="58" t="s">
        <v>205</v>
      </c>
      <c r="B123" s="33" t="s">
        <v>204</v>
      </c>
      <c r="C123" s="22">
        <v>310.3</v>
      </c>
      <c r="D123" s="22">
        <v>0</v>
      </c>
      <c r="E123" s="22">
        <v>0</v>
      </c>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c r="IG123" s="26"/>
      <c r="IH123" s="26"/>
    </row>
    <row r="124" spans="1:242" s="52" customFormat="1" ht="15.75">
      <c r="A124" s="13" t="s">
        <v>206</v>
      </c>
      <c r="B124" s="14" t="s">
        <v>207</v>
      </c>
      <c r="C124" s="15">
        <f>C125</f>
        <v>2697.4</v>
      </c>
      <c r="D124" s="15">
        <f>D125</f>
        <v>356.8</v>
      </c>
      <c r="E124" s="15">
        <f>E125</f>
        <v>334.1</v>
      </c>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row>
    <row r="125" spans="1:242" s="52" customFormat="1" ht="15.75">
      <c r="A125" s="12" t="s">
        <v>208</v>
      </c>
      <c r="B125" s="33" t="s">
        <v>209</v>
      </c>
      <c r="C125" s="21">
        <v>2697.4</v>
      </c>
      <c r="D125" s="21">
        <v>356.8</v>
      </c>
      <c r="E125" s="21">
        <v>334.1</v>
      </c>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row>
    <row r="126" spans="1:242" s="52" customFormat="1" ht="15.75">
      <c r="A126" s="59" t="s">
        <v>210</v>
      </c>
      <c r="B126" s="14" t="s">
        <v>211</v>
      </c>
      <c r="C126" s="15">
        <f>C127</f>
        <v>324.7</v>
      </c>
      <c r="D126" s="21">
        <v>0</v>
      </c>
      <c r="E126" s="21">
        <v>0</v>
      </c>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row>
    <row r="127" spans="1:242" s="52" customFormat="1" ht="31.5">
      <c r="A127" s="59" t="s">
        <v>212</v>
      </c>
      <c r="B127" s="60" t="s">
        <v>213</v>
      </c>
      <c r="C127" s="21">
        <v>324.7</v>
      </c>
      <c r="D127" s="21">
        <v>0</v>
      </c>
      <c r="E127" s="21">
        <v>0</v>
      </c>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row>
    <row r="128" spans="1:242" s="52" customFormat="1" ht="15.75">
      <c r="A128" s="78" t="s">
        <v>214</v>
      </c>
      <c r="B128" s="79"/>
      <c r="C128" s="15">
        <f>C124+C83+C73+C55+C51+C40+C126</f>
        <v>162261.73000000001</v>
      </c>
      <c r="D128" s="15">
        <f>D124+D83+D73+D55+D51+D40</f>
        <v>122106.5</v>
      </c>
      <c r="E128" s="15">
        <f>E124+E83+E73+E55+E51+E40</f>
        <v>120617.5</v>
      </c>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row>
    <row r="129" spans="1:240" s="52" customFormat="1" ht="15.75">
      <c r="A129" s="13" t="s">
        <v>215</v>
      </c>
      <c r="B129" s="61" t="s">
        <v>216</v>
      </c>
      <c r="C129" s="15">
        <f>C128+C39</f>
        <v>2110916.7300000004</v>
      </c>
      <c r="D129" s="15">
        <f>D128+D39</f>
        <v>1995218.7999999998</v>
      </c>
      <c r="E129" s="15">
        <f>E128+E39</f>
        <v>2090426.7999999998</v>
      </c>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row>
    <row r="130" spans="1:240" s="52" customFormat="1" ht="47.25">
      <c r="A130" s="13" t="s">
        <v>217</v>
      </c>
      <c r="B130" s="61" t="s">
        <v>218</v>
      </c>
      <c r="C130" s="15">
        <f>C131+C136+C186+C228</f>
        <v>5872116.1999999983</v>
      </c>
      <c r="D130" s="15">
        <f>D131+D136+D186+D228</f>
        <v>3799957.899999999</v>
      </c>
      <c r="E130" s="15">
        <f>E131+E136+E186+E228</f>
        <v>3973398.9</v>
      </c>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row>
    <row r="131" spans="1:240" s="52" customFormat="1" ht="31.5">
      <c r="A131" s="13" t="s">
        <v>219</v>
      </c>
      <c r="B131" s="14" t="s">
        <v>220</v>
      </c>
      <c r="C131" s="15">
        <f>SUM(C132:C135)</f>
        <v>668783.79999999993</v>
      </c>
      <c r="D131" s="15">
        <f>SUM(D132:D134)</f>
        <v>169384.2</v>
      </c>
      <c r="E131" s="15">
        <f>SUM(E132:E134)</f>
        <v>158937.20000000001</v>
      </c>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row>
    <row r="132" spans="1:240" s="52" customFormat="1" ht="47.25">
      <c r="A132" s="12" t="s">
        <v>221</v>
      </c>
      <c r="B132" s="33" t="s">
        <v>222</v>
      </c>
      <c r="C132" s="21">
        <v>296644</v>
      </c>
      <c r="D132" s="21">
        <v>129197</v>
      </c>
      <c r="E132" s="21">
        <v>118750</v>
      </c>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row>
    <row r="133" spans="1:240" s="52" customFormat="1" ht="31.5">
      <c r="A133" s="12" t="s">
        <v>223</v>
      </c>
      <c r="B133" s="33" t="s">
        <v>224</v>
      </c>
      <c r="C133" s="21">
        <v>321380.40000000002</v>
      </c>
      <c r="D133" s="21">
        <v>0</v>
      </c>
      <c r="E133" s="21">
        <v>0</v>
      </c>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row>
    <row r="134" spans="1:240" s="52" customFormat="1" ht="47.25">
      <c r="A134" s="12" t="s">
        <v>225</v>
      </c>
      <c r="B134" s="33" t="s">
        <v>226</v>
      </c>
      <c r="C134" s="21">
        <v>40187.199999999997</v>
      </c>
      <c r="D134" s="21">
        <v>40187.199999999997</v>
      </c>
      <c r="E134" s="21">
        <v>40187.199999999997</v>
      </c>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row>
    <row r="135" spans="1:240" s="52" customFormat="1" ht="47.25">
      <c r="A135" s="51" t="s">
        <v>227</v>
      </c>
      <c r="B135" s="54" t="s">
        <v>228</v>
      </c>
      <c r="C135" s="21">
        <v>10572.2</v>
      </c>
      <c r="D135" s="21">
        <v>0</v>
      </c>
      <c r="E135" s="21">
        <v>0</v>
      </c>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row>
    <row r="136" spans="1:240" ht="31.5">
      <c r="A136" s="13" t="s">
        <v>229</v>
      </c>
      <c r="B136" s="14" t="s">
        <v>230</v>
      </c>
      <c r="C136" s="15">
        <f>SUM(C137:C185)</f>
        <v>2278184.7999999993</v>
      </c>
      <c r="D136" s="15">
        <f>SUM(D137:D185)</f>
        <v>734388.20000000007</v>
      </c>
      <c r="E136" s="15">
        <f>SUM(E137:E185)</f>
        <v>863463.20000000019</v>
      </c>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c r="IE136" s="26"/>
      <c r="IF136" s="26"/>
    </row>
    <row r="137" spans="1:240" ht="110.25">
      <c r="A137" s="12" t="s">
        <v>231</v>
      </c>
      <c r="B137" s="33" t="s">
        <v>232</v>
      </c>
      <c r="C137" s="21">
        <v>202083.3</v>
      </c>
      <c r="D137" s="22">
        <v>87353.3</v>
      </c>
      <c r="E137" s="22">
        <v>87353.3</v>
      </c>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c r="IE137" s="26"/>
      <c r="IF137" s="26"/>
    </row>
    <row r="138" spans="1:240" s="52" customFormat="1" ht="94.5">
      <c r="A138" s="12" t="s">
        <v>231</v>
      </c>
      <c r="B138" s="33" t="s">
        <v>233</v>
      </c>
      <c r="C138" s="21">
        <v>31932</v>
      </c>
      <c r="D138" s="22">
        <v>0</v>
      </c>
      <c r="E138" s="22">
        <v>0</v>
      </c>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c r="IF138" s="26"/>
    </row>
    <row r="139" spans="1:240" s="52" customFormat="1" ht="126">
      <c r="A139" s="12" t="s">
        <v>234</v>
      </c>
      <c r="B139" s="33" t="s">
        <v>235</v>
      </c>
      <c r="C139" s="21">
        <v>499386.3</v>
      </c>
      <c r="D139" s="22">
        <v>0</v>
      </c>
      <c r="E139" s="22">
        <v>0</v>
      </c>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c r="GH139" s="26"/>
      <c r="GI139" s="26"/>
      <c r="GJ139" s="26"/>
      <c r="GK139" s="26"/>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26"/>
      <c r="ID139" s="26"/>
      <c r="IE139" s="26"/>
      <c r="IF139" s="26"/>
    </row>
    <row r="140" spans="1:240" s="52" customFormat="1" ht="94.5">
      <c r="A140" s="12" t="s">
        <v>236</v>
      </c>
      <c r="B140" s="33" t="s">
        <v>237</v>
      </c>
      <c r="C140" s="21">
        <v>40357.699999999997</v>
      </c>
      <c r="D140" s="22">
        <v>55245.599999999999</v>
      </c>
      <c r="E140" s="22">
        <v>0</v>
      </c>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c r="GH140" s="26"/>
      <c r="GI140" s="26"/>
      <c r="GJ140" s="26"/>
      <c r="GK140" s="26"/>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26"/>
      <c r="ID140" s="26"/>
      <c r="IE140" s="26"/>
      <c r="IF140" s="26"/>
    </row>
    <row r="141" spans="1:240" s="52" customFormat="1" ht="78.75">
      <c r="A141" s="12" t="s">
        <v>238</v>
      </c>
      <c r="B141" s="33" t="s">
        <v>239</v>
      </c>
      <c r="C141" s="21">
        <v>3696.3</v>
      </c>
      <c r="D141" s="22">
        <v>3326</v>
      </c>
      <c r="E141" s="22">
        <v>3864.7</v>
      </c>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c r="IF141" s="26"/>
    </row>
    <row r="142" spans="1:240" s="52" customFormat="1" ht="78.75">
      <c r="A142" s="12" t="s">
        <v>240</v>
      </c>
      <c r="B142" s="33" t="s">
        <v>241</v>
      </c>
      <c r="C142" s="21">
        <v>0</v>
      </c>
      <c r="D142" s="22">
        <v>0</v>
      </c>
      <c r="E142" s="22">
        <v>17819.7</v>
      </c>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c r="IF142" s="26"/>
    </row>
    <row r="143" spans="1:240" s="52" customFormat="1" ht="63">
      <c r="A143" s="12" t="s">
        <v>242</v>
      </c>
      <c r="B143" s="33" t="s">
        <v>243</v>
      </c>
      <c r="C143" s="21">
        <v>1505.2</v>
      </c>
      <c r="D143" s="22">
        <v>7717.8</v>
      </c>
      <c r="E143" s="22">
        <v>9002.4</v>
      </c>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row>
    <row r="144" spans="1:240" s="52" customFormat="1" ht="63">
      <c r="A144" s="12" t="s">
        <v>244</v>
      </c>
      <c r="B144" s="33" t="s">
        <v>245</v>
      </c>
      <c r="C144" s="21">
        <v>104202.5</v>
      </c>
      <c r="D144" s="22">
        <v>98699.4</v>
      </c>
      <c r="E144" s="22">
        <v>101471.3</v>
      </c>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row>
    <row r="145" spans="1:240" ht="63">
      <c r="A145" s="12" t="s">
        <v>246</v>
      </c>
      <c r="B145" s="49" t="s">
        <v>247</v>
      </c>
      <c r="C145" s="21">
        <v>3337.5</v>
      </c>
      <c r="D145" s="22">
        <v>0</v>
      </c>
      <c r="E145" s="22">
        <v>0</v>
      </c>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26"/>
      <c r="ID145" s="26"/>
      <c r="IE145" s="26"/>
      <c r="IF145" s="26"/>
    </row>
    <row r="146" spans="1:240" s="52" customFormat="1" ht="78.75">
      <c r="A146" s="12" t="s">
        <v>248</v>
      </c>
      <c r="B146" s="49" t="s">
        <v>249</v>
      </c>
      <c r="C146" s="21">
        <v>6144.8</v>
      </c>
      <c r="D146" s="22">
        <v>6476.9</v>
      </c>
      <c r="E146" s="22">
        <v>6748.4</v>
      </c>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c r="GH146" s="26"/>
      <c r="GI146" s="26"/>
      <c r="GJ146" s="26"/>
      <c r="GK146" s="26"/>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26"/>
      <c r="ID146" s="26"/>
      <c r="IE146" s="26"/>
      <c r="IF146" s="26"/>
    </row>
    <row r="147" spans="1:240" s="52" customFormat="1" ht="47.25">
      <c r="A147" s="62" t="s">
        <v>250</v>
      </c>
      <c r="B147" s="33" t="s">
        <v>251</v>
      </c>
      <c r="C147" s="21">
        <v>990.2</v>
      </c>
      <c r="D147" s="22">
        <v>898.9</v>
      </c>
      <c r="E147" s="22">
        <v>898.9</v>
      </c>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c r="IF147" s="26"/>
    </row>
    <row r="148" spans="1:240" s="52" customFormat="1" ht="63">
      <c r="A148" s="62" t="s">
        <v>250</v>
      </c>
      <c r="B148" s="63" t="s">
        <v>252</v>
      </c>
      <c r="C148" s="21">
        <v>0</v>
      </c>
      <c r="D148" s="22">
        <v>12421.5</v>
      </c>
      <c r="E148" s="22">
        <v>0</v>
      </c>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row>
    <row r="149" spans="1:240" s="52" customFormat="1" ht="31.5">
      <c r="A149" s="62" t="s">
        <v>250</v>
      </c>
      <c r="B149" s="64" t="s">
        <v>253</v>
      </c>
      <c r="C149" s="21">
        <v>127</v>
      </c>
      <c r="D149" s="22">
        <v>0</v>
      </c>
      <c r="E149" s="22">
        <v>0</v>
      </c>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row>
    <row r="150" spans="1:240" s="52" customFormat="1" ht="94.5">
      <c r="A150" s="62" t="s">
        <v>250</v>
      </c>
      <c r="B150" s="65" t="s">
        <v>254</v>
      </c>
      <c r="C150" s="21">
        <v>0</v>
      </c>
      <c r="D150" s="22">
        <v>4669.1000000000004</v>
      </c>
      <c r="E150" s="22">
        <v>2735.7</v>
      </c>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row>
    <row r="151" spans="1:240" s="52" customFormat="1" ht="31.5">
      <c r="A151" s="66" t="s">
        <v>255</v>
      </c>
      <c r="B151" s="39" t="s">
        <v>256</v>
      </c>
      <c r="C151" s="21">
        <v>59432.4</v>
      </c>
      <c r="D151" s="22">
        <v>59432.4</v>
      </c>
      <c r="E151" s="22">
        <v>65715.399999999994</v>
      </c>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row>
    <row r="152" spans="1:240" s="52" customFormat="1" ht="31.5">
      <c r="A152" s="62" t="s">
        <v>257</v>
      </c>
      <c r="B152" s="39" t="s">
        <v>258</v>
      </c>
      <c r="C152" s="21">
        <v>4525.8</v>
      </c>
      <c r="D152" s="22">
        <v>0</v>
      </c>
      <c r="E152" s="22">
        <v>0</v>
      </c>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c r="GH152" s="26"/>
      <c r="GI152" s="26"/>
      <c r="GJ152" s="26"/>
      <c r="GK152" s="26"/>
      <c r="GL152" s="26"/>
      <c r="GM152" s="26"/>
      <c r="GN152" s="26"/>
      <c r="GO152" s="26"/>
      <c r="GP152" s="26"/>
      <c r="GQ152" s="26"/>
      <c r="GR152" s="26"/>
      <c r="GS152" s="26"/>
      <c r="GT152" s="26"/>
      <c r="GU152" s="26"/>
      <c r="GV152" s="26"/>
      <c r="GW152" s="26"/>
      <c r="GX152" s="26"/>
      <c r="GY152" s="26"/>
      <c r="GZ152" s="26"/>
      <c r="HA152" s="26"/>
      <c r="HB152" s="26"/>
      <c r="HC152" s="26"/>
      <c r="HD152" s="26"/>
      <c r="HE152" s="26"/>
      <c r="HF152" s="26"/>
      <c r="HG152" s="26"/>
      <c r="HH152" s="26"/>
      <c r="HI152" s="26"/>
      <c r="HJ152" s="26"/>
      <c r="HK152" s="26"/>
      <c r="HL152" s="26"/>
      <c r="HM152" s="26"/>
      <c r="HN152" s="26"/>
      <c r="HO152" s="26"/>
      <c r="HP152" s="26"/>
      <c r="HQ152" s="26"/>
      <c r="HR152" s="26"/>
      <c r="HS152" s="26"/>
      <c r="HT152" s="26"/>
      <c r="HU152" s="26"/>
      <c r="HV152" s="26"/>
      <c r="HW152" s="26"/>
      <c r="HX152" s="26"/>
      <c r="HY152" s="26"/>
      <c r="HZ152" s="26"/>
      <c r="IA152" s="26"/>
      <c r="IB152" s="26"/>
      <c r="IC152" s="26"/>
      <c r="ID152" s="26"/>
      <c r="IE152" s="26"/>
      <c r="IF152" s="26"/>
    </row>
    <row r="153" spans="1:240" s="52" customFormat="1" ht="63">
      <c r="A153" s="12" t="s">
        <v>259</v>
      </c>
      <c r="B153" s="49" t="s">
        <v>260</v>
      </c>
      <c r="C153" s="21">
        <v>0</v>
      </c>
      <c r="D153" s="22">
        <v>17023.8</v>
      </c>
      <c r="E153" s="22">
        <v>17023.8</v>
      </c>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c r="GH153" s="26"/>
      <c r="GI153" s="26"/>
      <c r="GJ153" s="26"/>
      <c r="GK153" s="26"/>
      <c r="GL153" s="26"/>
      <c r="GM153" s="26"/>
      <c r="GN153" s="26"/>
      <c r="GO153" s="26"/>
      <c r="GP153" s="26"/>
      <c r="GQ153" s="26"/>
      <c r="GR153" s="26"/>
      <c r="GS153" s="26"/>
      <c r="GT153" s="26"/>
      <c r="GU153" s="26"/>
      <c r="GV153" s="26"/>
      <c r="GW153" s="26"/>
      <c r="GX153" s="26"/>
      <c r="GY153" s="26"/>
      <c r="GZ153" s="26"/>
      <c r="HA153" s="26"/>
      <c r="HB153" s="26"/>
      <c r="HC153" s="26"/>
      <c r="HD153" s="26"/>
      <c r="HE153" s="26"/>
      <c r="HF153" s="26"/>
      <c r="HG153" s="26"/>
      <c r="HH153" s="26"/>
      <c r="HI153" s="26"/>
      <c r="HJ153" s="26"/>
      <c r="HK153" s="26"/>
      <c r="HL153" s="26"/>
      <c r="HM153" s="26"/>
      <c r="HN153" s="26"/>
      <c r="HO153" s="26"/>
      <c r="HP153" s="26"/>
      <c r="HQ153" s="26"/>
      <c r="HR153" s="26"/>
      <c r="HS153" s="26"/>
      <c r="HT153" s="26"/>
      <c r="HU153" s="26"/>
      <c r="HV153" s="26"/>
      <c r="HW153" s="26"/>
      <c r="HX153" s="26"/>
      <c r="HY153" s="26"/>
      <c r="HZ153" s="26"/>
      <c r="IA153" s="26"/>
      <c r="IB153" s="26"/>
      <c r="IC153" s="26"/>
      <c r="ID153" s="26"/>
      <c r="IE153" s="26"/>
      <c r="IF153" s="26"/>
    </row>
    <row r="154" spans="1:240" s="52" customFormat="1" ht="31.5">
      <c r="A154" s="12" t="s">
        <v>259</v>
      </c>
      <c r="B154" s="49" t="s">
        <v>261</v>
      </c>
      <c r="C154" s="21">
        <v>85829.5</v>
      </c>
      <c r="D154" s="22">
        <v>0</v>
      </c>
      <c r="E154" s="22">
        <v>0</v>
      </c>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row>
    <row r="155" spans="1:240" s="52" customFormat="1" ht="126">
      <c r="A155" s="12" t="s">
        <v>259</v>
      </c>
      <c r="B155" s="67" t="s">
        <v>262</v>
      </c>
      <c r="C155" s="21">
        <v>0</v>
      </c>
      <c r="D155" s="22">
        <v>0</v>
      </c>
      <c r="E155" s="22">
        <v>0</v>
      </c>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c r="FS155" s="26"/>
      <c r="FT155" s="26"/>
      <c r="FU155" s="26"/>
      <c r="FV155" s="26"/>
      <c r="FW155" s="26"/>
      <c r="FX155" s="26"/>
      <c r="FY155" s="26"/>
      <c r="FZ155" s="26"/>
      <c r="GA155" s="26"/>
      <c r="GB155" s="26"/>
      <c r="GC155" s="26"/>
      <c r="GD155" s="26"/>
      <c r="GE155" s="26"/>
      <c r="GF155" s="26"/>
      <c r="GG155" s="26"/>
      <c r="GH155" s="26"/>
      <c r="GI155" s="26"/>
      <c r="GJ155" s="26"/>
      <c r="GK155" s="26"/>
      <c r="GL155" s="26"/>
      <c r="GM155" s="26"/>
      <c r="GN155" s="26"/>
      <c r="GO155" s="26"/>
      <c r="GP155" s="26"/>
      <c r="GQ155" s="26"/>
      <c r="GR155" s="26"/>
      <c r="GS155" s="26"/>
      <c r="GT155" s="26"/>
      <c r="GU155" s="26"/>
      <c r="GV155" s="26"/>
      <c r="GW155" s="26"/>
      <c r="GX155" s="26"/>
      <c r="GY155" s="26"/>
      <c r="GZ155" s="26"/>
      <c r="HA155" s="26"/>
      <c r="HB155" s="26"/>
      <c r="HC155" s="26"/>
      <c r="HD155" s="26"/>
      <c r="HE155" s="26"/>
      <c r="HF155" s="26"/>
      <c r="HG155" s="26"/>
      <c r="HH155" s="26"/>
      <c r="HI155" s="26"/>
      <c r="HJ155" s="26"/>
      <c r="HK155" s="26"/>
      <c r="HL155" s="26"/>
      <c r="HM155" s="26"/>
      <c r="HN155" s="26"/>
      <c r="HO155" s="26"/>
      <c r="HP155" s="26"/>
      <c r="HQ155" s="26"/>
      <c r="HR155" s="26"/>
      <c r="HS155" s="26"/>
      <c r="HT155" s="26"/>
      <c r="HU155" s="26"/>
      <c r="HV155" s="26"/>
      <c r="HW155" s="26"/>
      <c r="HX155" s="26"/>
      <c r="HY155" s="26"/>
      <c r="HZ155" s="26"/>
      <c r="IA155" s="26"/>
      <c r="IB155" s="26"/>
      <c r="IC155" s="26"/>
      <c r="ID155" s="26"/>
      <c r="IE155" s="26"/>
      <c r="IF155" s="26"/>
    </row>
    <row r="156" spans="1:240" s="52" customFormat="1" ht="63">
      <c r="A156" s="66" t="s">
        <v>263</v>
      </c>
      <c r="B156" s="33" t="s">
        <v>264</v>
      </c>
      <c r="C156" s="21">
        <v>0</v>
      </c>
      <c r="D156" s="22">
        <v>0</v>
      </c>
      <c r="E156" s="22">
        <v>95907.8</v>
      </c>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c r="FS156" s="26"/>
      <c r="FT156" s="26"/>
      <c r="FU156" s="26"/>
      <c r="FV156" s="26"/>
      <c r="FW156" s="26"/>
      <c r="FX156" s="26"/>
      <c r="FY156" s="26"/>
      <c r="FZ156" s="26"/>
      <c r="GA156" s="26"/>
      <c r="GB156" s="26"/>
      <c r="GC156" s="26"/>
      <c r="GD156" s="26"/>
      <c r="GE156" s="26"/>
      <c r="GF156" s="26"/>
      <c r="GG156" s="26"/>
      <c r="GH156" s="26"/>
      <c r="GI156" s="26"/>
      <c r="GJ156" s="26"/>
      <c r="GK156" s="26"/>
      <c r="GL156" s="26"/>
      <c r="GM156" s="26"/>
      <c r="GN156" s="26"/>
      <c r="GO156" s="26"/>
      <c r="GP156" s="26"/>
      <c r="GQ156" s="26"/>
      <c r="GR156" s="26"/>
      <c r="GS156" s="26"/>
      <c r="GT156" s="26"/>
      <c r="GU156" s="26"/>
      <c r="GV156" s="26"/>
      <c r="GW156" s="26"/>
      <c r="GX156" s="26"/>
      <c r="GY156" s="26"/>
      <c r="GZ156" s="26"/>
      <c r="HA156" s="26"/>
      <c r="HB156" s="26"/>
      <c r="HC156" s="26"/>
      <c r="HD156" s="26"/>
      <c r="HE156" s="26"/>
      <c r="HF156" s="26"/>
      <c r="HG156" s="26"/>
      <c r="HH156" s="26"/>
      <c r="HI156" s="26"/>
      <c r="HJ156" s="26"/>
      <c r="HK156" s="26"/>
      <c r="HL156" s="26"/>
      <c r="HM156" s="26"/>
      <c r="HN156" s="26"/>
      <c r="HO156" s="26"/>
      <c r="HP156" s="26"/>
      <c r="HQ156" s="26"/>
      <c r="HR156" s="26"/>
      <c r="HS156" s="26"/>
      <c r="HT156" s="26"/>
      <c r="HU156" s="26"/>
      <c r="HV156" s="26"/>
      <c r="HW156" s="26"/>
      <c r="HX156" s="26"/>
      <c r="HY156" s="26"/>
      <c r="HZ156" s="26"/>
      <c r="IA156" s="26"/>
      <c r="IB156" s="26"/>
      <c r="IC156" s="26"/>
      <c r="ID156" s="26"/>
      <c r="IE156" s="26"/>
      <c r="IF156" s="26"/>
    </row>
    <row r="157" spans="1:240" s="52" customFormat="1" ht="31.5">
      <c r="A157" s="66" t="s">
        <v>263</v>
      </c>
      <c r="B157" s="33" t="s">
        <v>265</v>
      </c>
      <c r="C157" s="21">
        <v>859000</v>
      </c>
      <c r="D157" s="22">
        <v>0</v>
      </c>
      <c r="E157" s="22">
        <v>0</v>
      </c>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c r="GH157" s="26"/>
      <c r="GI157" s="26"/>
      <c r="GJ157" s="26"/>
      <c r="GK157" s="26"/>
      <c r="GL157" s="26"/>
      <c r="GM157" s="26"/>
      <c r="GN157" s="26"/>
      <c r="GO157" s="26"/>
      <c r="GP157" s="26"/>
      <c r="GQ157" s="26"/>
      <c r="GR157" s="26"/>
      <c r="GS157" s="26"/>
      <c r="GT157" s="26"/>
      <c r="GU157" s="26"/>
      <c r="GV157" s="26"/>
      <c r="GW157" s="26"/>
      <c r="GX157" s="26"/>
      <c r="GY157" s="26"/>
      <c r="GZ157" s="26"/>
      <c r="HA157" s="26"/>
      <c r="HB157" s="26"/>
      <c r="HC157" s="26"/>
      <c r="HD157" s="26"/>
      <c r="HE157" s="26"/>
      <c r="HF157" s="26"/>
      <c r="HG157" s="26"/>
      <c r="HH157" s="26"/>
      <c r="HI157" s="26"/>
      <c r="HJ157" s="26"/>
      <c r="HK157" s="26"/>
      <c r="HL157" s="26"/>
      <c r="HM157" s="26"/>
      <c r="HN157" s="26"/>
      <c r="HO157" s="26"/>
      <c r="HP157" s="26"/>
      <c r="HQ157" s="26"/>
      <c r="HR157" s="26"/>
      <c r="HS157" s="26"/>
      <c r="HT157" s="26"/>
      <c r="HU157" s="26"/>
      <c r="HV157" s="26"/>
      <c r="HW157" s="26"/>
      <c r="HX157" s="26"/>
      <c r="HY157" s="26"/>
      <c r="HZ157" s="26"/>
      <c r="IA157" s="26"/>
      <c r="IB157" s="26"/>
      <c r="IC157" s="26"/>
      <c r="ID157" s="26"/>
      <c r="IE157" s="26"/>
      <c r="IF157" s="26"/>
    </row>
    <row r="158" spans="1:240" s="52" customFormat="1" ht="47.25">
      <c r="A158" s="66" t="s">
        <v>263</v>
      </c>
      <c r="B158" s="33" t="s">
        <v>266</v>
      </c>
      <c r="C158" s="21">
        <v>0</v>
      </c>
      <c r="D158" s="22">
        <v>35000</v>
      </c>
      <c r="E158" s="22">
        <v>180360.3</v>
      </c>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26"/>
      <c r="HV158" s="26"/>
      <c r="HW158" s="26"/>
      <c r="HX158" s="26"/>
      <c r="HY158" s="26"/>
      <c r="HZ158" s="26"/>
      <c r="IA158" s="26"/>
      <c r="IB158" s="26"/>
      <c r="IC158" s="26"/>
      <c r="ID158" s="26"/>
      <c r="IE158" s="26"/>
      <c r="IF158" s="26"/>
    </row>
    <row r="159" spans="1:240" s="52" customFormat="1" ht="31.5">
      <c r="A159" s="66" t="s">
        <v>263</v>
      </c>
      <c r="B159" s="33" t="s">
        <v>267</v>
      </c>
      <c r="C159" s="21">
        <v>1158.3</v>
      </c>
      <c r="D159" s="22">
        <v>900.2</v>
      </c>
      <c r="E159" s="22">
        <v>0</v>
      </c>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c r="GH159" s="26"/>
      <c r="GI159" s="26"/>
      <c r="GJ159" s="26"/>
      <c r="GK159" s="26"/>
      <c r="GL159" s="26"/>
      <c r="GM159" s="26"/>
      <c r="GN159" s="26"/>
      <c r="GO159" s="26"/>
      <c r="GP159" s="26"/>
      <c r="GQ159" s="26"/>
      <c r="GR159" s="26"/>
      <c r="GS159" s="26"/>
      <c r="GT159" s="26"/>
      <c r="GU159" s="26"/>
      <c r="GV159" s="26"/>
      <c r="GW159" s="26"/>
      <c r="GX159" s="26"/>
      <c r="GY159" s="26"/>
      <c r="GZ159" s="26"/>
      <c r="HA159" s="26"/>
      <c r="HB159" s="26"/>
      <c r="HC159" s="26"/>
      <c r="HD159" s="26"/>
      <c r="HE159" s="26"/>
      <c r="HF159" s="26"/>
      <c r="HG159" s="26"/>
      <c r="HH159" s="26"/>
      <c r="HI159" s="26"/>
      <c r="HJ159" s="26"/>
      <c r="HK159" s="26"/>
      <c r="HL159" s="26"/>
      <c r="HM159" s="26"/>
      <c r="HN159" s="26"/>
      <c r="HO159" s="26"/>
      <c r="HP159" s="26"/>
      <c r="HQ159" s="26"/>
      <c r="HR159" s="26"/>
      <c r="HS159" s="26"/>
      <c r="HT159" s="26"/>
      <c r="HU159" s="26"/>
      <c r="HV159" s="26"/>
      <c r="HW159" s="26"/>
      <c r="HX159" s="26"/>
      <c r="HY159" s="26"/>
      <c r="HZ159" s="26"/>
      <c r="IA159" s="26"/>
      <c r="IB159" s="26"/>
      <c r="IC159" s="26"/>
      <c r="ID159" s="26"/>
      <c r="IE159" s="26"/>
      <c r="IF159" s="26"/>
    </row>
    <row r="160" spans="1:240" s="52" customFormat="1" ht="78.75">
      <c r="A160" s="66" t="s">
        <v>263</v>
      </c>
      <c r="B160" s="33" t="s">
        <v>268</v>
      </c>
      <c r="C160" s="21">
        <v>100000</v>
      </c>
      <c r="D160" s="22">
        <v>100000</v>
      </c>
      <c r="E160" s="22">
        <v>100000</v>
      </c>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c r="FS160" s="26"/>
      <c r="FT160" s="26"/>
      <c r="FU160" s="26"/>
      <c r="FV160" s="26"/>
      <c r="FW160" s="26"/>
      <c r="FX160" s="26"/>
      <c r="FY160" s="26"/>
      <c r="FZ160" s="26"/>
      <c r="GA160" s="26"/>
      <c r="GB160" s="26"/>
      <c r="GC160" s="26"/>
      <c r="GD160" s="26"/>
      <c r="GE160" s="26"/>
      <c r="GF160" s="26"/>
      <c r="GG160" s="26"/>
      <c r="GH160" s="26"/>
      <c r="GI160" s="26"/>
      <c r="GJ160" s="26"/>
      <c r="GK160" s="26"/>
      <c r="GL160" s="26"/>
      <c r="GM160" s="26"/>
      <c r="GN160" s="26"/>
      <c r="GO160" s="26"/>
      <c r="GP160" s="26"/>
      <c r="GQ160" s="26"/>
      <c r="GR160" s="26"/>
      <c r="GS160" s="26"/>
      <c r="GT160" s="26"/>
      <c r="GU160" s="26"/>
      <c r="GV160" s="26"/>
      <c r="GW160" s="26"/>
      <c r="GX160" s="26"/>
      <c r="GY160" s="26"/>
      <c r="GZ160" s="26"/>
      <c r="HA160" s="26"/>
      <c r="HB160" s="26"/>
      <c r="HC160" s="26"/>
      <c r="HD160" s="26"/>
      <c r="HE160" s="26"/>
      <c r="HF160" s="26"/>
      <c r="HG160" s="26"/>
      <c r="HH160" s="26"/>
      <c r="HI160" s="26"/>
      <c r="HJ160" s="26"/>
      <c r="HK160" s="26"/>
      <c r="HL160" s="26"/>
      <c r="HM160" s="26"/>
      <c r="HN160" s="26"/>
      <c r="HO160" s="26"/>
      <c r="HP160" s="26"/>
      <c r="HQ160" s="26"/>
      <c r="HR160" s="26"/>
      <c r="HS160" s="26"/>
      <c r="HT160" s="26"/>
      <c r="HU160" s="26"/>
      <c r="HV160" s="26"/>
      <c r="HW160" s="26"/>
      <c r="HX160" s="26"/>
      <c r="HY160" s="26"/>
      <c r="HZ160" s="26"/>
      <c r="IA160" s="26"/>
      <c r="IB160" s="26"/>
      <c r="IC160" s="26"/>
      <c r="ID160" s="26"/>
      <c r="IE160" s="26"/>
      <c r="IF160" s="26"/>
    </row>
    <row r="161" spans="1:240" s="52" customFormat="1" ht="126">
      <c r="A161" s="66" t="s">
        <v>263</v>
      </c>
      <c r="B161" s="33" t="s">
        <v>269</v>
      </c>
      <c r="C161" s="21">
        <v>72154.7</v>
      </c>
      <c r="D161" s="22">
        <v>68547</v>
      </c>
      <c r="E161" s="22">
        <v>64939.3</v>
      </c>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c r="HM161" s="26"/>
      <c r="HN161" s="26"/>
      <c r="HO161" s="26"/>
      <c r="HP161" s="26"/>
      <c r="HQ161" s="26"/>
      <c r="HR161" s="26"/>
      <c r="HS161" s="26"/>
      <c r="HT161" s="26"/>
      <c r="HU161" s="26"/>
      <c r="HV161" s="26"/>
      <c r="HW161" s="26"/>
      <c r="HX161" s="26"/>
      <c r="HY161" s="26"/>
      <c r="HZ161" s="26"/>
      <c r="IA161" s="26"/>
      <c r="IB161" s="26"/>
      <c r="IC161" s="26"/>
      <c r="ID161" s="26"/>
      <c r="IE161" s="26"/>
      <c r="IF161" s="26"/>
    </row>
    <row r="162" spans="1:240" s="52" customFormat="1" ht="126">
      <c r="A162" s="66" t="s">
        <v>270</v>
      </c>
      <c r="B162" s="49" t="s">
        <v>271</v>
      </c>
      <c r="C162" s="21">
        <v>72000</v>
      </c>
      <c r="D162" s="22">
        <v>23255.8</v>
      </c>
      <c r="E162" s="22">
        <v>23255.8</v>
      </c>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c r="GH162" s="26"/>
      <c r="GI162" s="26"/>
      <c r="GJ162" s="26"/>
      <c r="GK162" s="26"/>
      <c r="GL162" s="26"/>
      <c r="GM162" s="26"/>
      <c r="GN162" s="26"/>
      <c r="GO162" s="26"/>
      <c r="GP162" s="26"/>
      <c r="GQ162" s="26"/>
      <c r="GR162" s="26"/>
      <c r="GS162" s="26"/>
      <c r="GT162" s="26"/>
      <c r="GU162" s="26"/>
      <c r="GV162" s="26"/>
      <c r="GW162" s="26"/>
      <c r="GX162" s="26"/>
      <c r="GY162" s="26"/>
      <c r="GZ162" s="26"/>
      <c r="HA162" s="26"/>
      <c r="HB162" s="26"/>
      <c r="HC162" s="26"/>
      <c r="HD162" s="26"/>
      <c r="HE162" s="26"/>
      <c r="HF162" s="26"/>
      <c r="HG162" s="26"/>
      <c r="HH162" s="26"/>
      <c r="HI162" s="26"/>
      <c r="HJ162" s="26"/>
      <c r="HK162" s="26"/>
      <c r="HL162" s="26"/>
      <c r="HM162" s="26"/>
      <c r="HN162" s="26"/>
      <c r="HO162" s="26"/>
      <c r="HP162" s="26"/>
      <c r="HQ162" s="26"/>
      <c r="HR162" s="26"/>
      <c r="HS162" s="26"/>
      <c r="HT162" s="26"/>
      <c r="HU162" s="26"/>
      <c r="HV162" s="26"/>
      <c r="HW162" s="26"/>
      <c r="HX162" s="26"/>
      <c r="HY162" s="26"/>
      <c r="HZ162" s="26"/>
      <c r="IA162" s="26"/>
      <c r="IB162" s="26"/>
      <c r="IC162" s="26"/>
      <c r="ID162" s="26"/>
      <c r="IE162" s="26"/>
      <c r="IF162" s="26"/>
    </row>
    <row r="163" spans="1:240" ht="47.25">
      <c r="A163" s="12" t="s">
        <v>272</v>
      </c>
      <c r="B163" s="33" t="s">
        <v>273</v>
      </c>
      <c r="C163" s="21">
        <v>23374.799999999999</v>
      </c>
      <c r="D163" s="21">
        <v>21157.4</v>
      </c>
      <c r="E163" s="21">
        <v>21157.4</v>
      </c>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c r="GH163" s="26"/>
      <c r="GI163" s="26"/>
      <c r="GJ163" s="26"/>
      <c r="GK163" s="26"/>
      <c r="GL163" s="26"/>
      <c r="GM163" s="26"/>
      <c r="GN163" s="26"/>
      <c r="GO163" s="26"/>
      <c r="GP163" s="26"/>
      <c r="GQ163" s="26"/>
      <c r="GR163" s="26"/>
      <c r="GS163" s="26"/>
      <c r="GT163" s="26"/>
      <c r="GU163" s="26"/>
      <c r="GV163" s="26"/>
      <c r="GW163" s="26"/>
      <c r="GX163" s="26"/>
      <c r="GY163" s="26"/>
      <c r="GZ163" s="26"/>
      <c r="HA163" s="26"/>
      <c r="HB163" s="26"/>
      <c r="HC163" s="26"/>
      <c r="HD163" s="26"/>
      <c r="HE163" s="26"/>
      <c r="HF163" s="26"/>
      <c r="HG163" s="26"/>
      <c r="HH163" s="26"/>
      <c r="HI163" s="26"/>
      <c r="HJ163" s="26"/>
      <c r="HK163" s="26"/>
      <c r="HL163" s="26"/>
      <c r="HM163" s="26"/>
      <c r="HN163" s="26"/>
      <c r="HO163" s="26"/>
      <c r="HP163" s="26"/>
      <c r="HQ163" s="26"/>
      <c r="HR163" s="26"/>
      <c r="HS163" s="26"/>
      <c r="HT163" s="26"/>
      <c r="HU163" s="26"/>
      <c r="HV163" s="26"/>
      <c r="HW163" s="26"/>
      <c r="HX163" s="26"/>
      <c r="HY163" s="26"/>
      <c r="HZ163" s="26"/>
      <c r="IA163" s="26"/>
      <c r="IB163" s="26"/>
      <c r="IC163" s="26"/>
      <c r="ID163" s="26"/>
      <c r="IE163" s="26"/>
      <c r="IF163" s="26"/>
    </row>
    <row r="164" spans="1:240" s="52" customFormat="1" ht="63">
      <c r="A164" s="12" t="s">
        <v>274</v>
      </c>
      <c r="B164" s="49" t="s">
        <v>275</v>
      </c>
      <c r="C164" s="21">
        <v>1584.9</v>
      </c>
      <c r="D164" s="21">
        <v>1584.9</v>
      </c>
      <c r="E164" s="21">
        <v>1584.9</v>
      </c>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c r="GH164" s="26"/>
      <c r="GI164" s="26"/>
      <c r="GJ164" s="26"/>
      <c r="GK164" s="26"/>
      <c r="GL164" s="26"/>
      <c r="GM164" s="26"/>
      <c r="GN164" s="26"/>
      <c r="GO164" s="26"/>
      <c r="GP164" s="26"/>
      <c r="GQ164" s="26"/>
      <c r="GR164" s="26"/>
      <c r="GS164" s="26"/>
      <c r="GT164" s="26"/>
      <c r="GU164" s="26"/>
      <c r="GV164" s="26"/>
      <c r="GW164" s="26"/>
      <c r="GX164" s="26"/>
      <c r="GY164" s="26"/>
      <c r="GZ164" s="26"/>
      <c r="HA164" s="26"/>
      <c r="HB164" s="26"/>
      <c r="HC164" s="26"/>
      <c r="HD164" s="26"/>
      <c r="HE164" s="26"/>
      <c r="HF164" s="26"/>
      <c r="HG164" s="26"/>
      <c r="HH164" s="26"/>
      <c r="HI164" s="26"/>
      <c r="HJ164" s="26"/>
      <c r="HK164" s="26"/>
      <c r="HL164" s="26"/>
      <c r="HM164" s="26"/>
      <c r="HN164" s="26"/>
      <c r="HO164" s="26"/>
      <c r="HP164" s="26"/>
      <c r="HQ164" s="26"/>
      <c r="HR164" s="26"/>
      <c r="HS164" s="26"/>
      <c r="HT164" s="26"/>
      <c r="HU164" s="26"/>
      <c r="HV164" s="26"/>
      <c r="HW164" s="26"/>
      <c r="HX164" s="26"/>
      <c r="HY164" s="26"/>
      <c r="HZ164" s="26"/>
      <c r="IA164" s="26"/>
      <c r="IB164" s="26"/>
      <c r="IC164" s="26"/>
      <c r="ID164" s="26"/>
      <c r="IE164" s="26"/>
      <c r="IF164" s="26"/>
    </row>
    <row r="165" spans="1:240" s="52" customFormat="1" ht="63">
      <c r="A165" s="12" t="s">
        <v>274</v>
      </c>
      <c r="B165" s="49" t="s">
        <v>276</v>
      </c>
      <c r="C165" s="21">
        <v>422.6</v>
      </c>
      <c r="D165" s="21">
        <v>422.6</v>
      </c>
      <c r="E165" s="21">
        <v>422.6</v>
      </c>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c r="GH165" s="26"/>
      <c r="GI165" s="26"/>
      <c r="GJ165" s="26"/>
      <c r="GK165" s="26"/>
      <c r="GL165" s="26"/>
      <c r="GM165" s="26"/>
      <c r="GN165" s="26"/>
      <c r="GO165" s="26"/>
      <c r="GP165" s="26"/>
      <c r="GQ165" s="26"/>
      <c r="GR165" s="26"/>
      <c r="GS165" s="26"/>
      <c r="GT165" s="26"/>
      <c r="GU165" s="26"/>
      <c r="GV165" s="26"/>
      <c r="GW165" s="26"/>
      <c r="GX165" s="26"/>
      <c r="GY165" s="26"/>
      <c r="GZ165" s="26"/>
      <c r="HA165" s="26"/>
      <c r="HB165" s="26"/>
      <c r="HC165" s="26"/>
      <c r="HD165" s="26"/>
      <c r="HE165" s="26"/>
      <c r="HF165" s="26"/>
      <c r="HG165" s="26"/>
      <c r="HH165" s="26"/>
      <c r="HI165" s="26"/>
      <c r="HJ165" s="26"/>
      <c r="HK165" s="26"/>
      <c r="HL165" s="26"/>
      <c r="HM165" s="26"/>
      <c r="HN165" s="26"/>
      <c r="HO165" s="26"/>
      <c r="HP165" s="26"/>
      <c r="HQ165" s="26"/>
      <c r="HR165" s="26"/>
      <c r="HS165" s="26"/>
      <c r="HT165" s="26"/>
      <c r="HU165" s="26"/>
      <c r="HV165" s="26"/>
      <c r="HW165" s="26"/>
      <c r="HX165" s="26"/>
      <c r="HY165" s="26"/>
      <c r="HZ165" s="26"/>
      <c r="IA165" s="26"/>
      <c r="IB165" s="26"/>
      <c r="IC165" s="26"/>
      <c r="ID165" s="26"/>
      <c r="IE165" s="26"/>
      <c r="IF165" s="26"/>
    </row>
    <row r="166" spans="1:240" s="52" customFormat="1" ht="63">
      <c r="A166" s="12" t="s">
        <v>274</v>
      </c>
      <c r="B166" s="49" t="s">
        <v>277</v>
      </c>
      <c r="C166" s="21">
        <v>528.29999999999995</v>
      </c>
      <c r="D166" s="21">
        <v>528.29999999999995</v>
      </c>
      <c r="E166" s="21">
        <v>528.29999999999995</v>
      </c>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row>
    <row r="167" spans="1:240" ht="78.75">
      <c r="A167" s="12" t="s">
        <v>274</v>
      </c>
      <c r="B167" s="49" t="s">
        <v>278</v>
      </c>
      <c r="C167" s="21">
        <v>0</v>
      </c>
      <c r="D167" s="22">
        <v>30000</v>
      </c>
      <c r="E167" s="22">
        <v>0</v>
      </c>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c r="GH167" s="26"/>
      <c r="GI167" s="26"/>
      <c r="GJ167" s="26"/>
      <c r="GK167" s="26"/>
      <c r="GL167" s="26"/>
      <c r="GM167" s="26"/>
      <c r="GN167" s="26"/>
      <c r="GO167" s="26"/>
      <c r="GP167" s="26"/>
      <c r="GQ167" s="26"/>
      <c r="GR167" s="26"/>
      <c r="GS167" s="26"/>
      <c r="GT167" s="26"/>
      <c r="GU167" s="26"/>
      <c r="GV167" s="26"/>
      <c r="GW167" s="26"/>
      <c r="GX167" s="26"/>
      <c r="GY167" s="26"/>
      <c r="GZ167" s="26"/>
      <c r="HA167" s="26"/>
      <c r="HB167" s="26"/>
      <c r="HC167" s="26"/>
      <c r="HD167" s="26"/>
      <c r="HE167" s="26"/>
      <c r="HF167" s="26"/>
      <c r="HG167" s="26"/>
      <c r="HH167" s="26"/>
      <c r="HI167" s="26"/>
      <c r="HJ167" s="26"/>
      <c r="HK167" s="26"/>
      <c r="HL167" s="26"/>
      <c r="HM167" s="26"/>
      <c r="HN167" s="26"/>
      <c r="HO167" s="26"/>
      <c r="HP167" s="26"/>
      <c r="HQ167" s="26"/>
      <c r="HR167" s="26"/>
      <c r="HS167" s="26"/>
      <c r="HT167" s="26"/>
      <c r="HU167" s="26"/>
      <c r="HV167" s="26"/>
      <c r="HW167" s="26"/>
      <c r="HX167" s="26"/>
      <c r="HY167" s="26"/>
      <c r="HZ167" s="26"/>
      <c r="IA167" s="26"/>
      <c r="IB167" s="26"/>
      <c r="IC167" s="26"/>
      <c r="ID167" s="26"/>
      <c r="IE167" s="26"/>
      <c r="IF167" s="26"/>
    </row>
    <row r="168" spans="1:240" ht="31.5">
      <c r="A168" s="12" t="s">
        <v>274</v>
      </c>
      <c r="B168" s="49" t="s">
        <v>279</v>
      </c>
      <c r="C168" s="21">
        <v>32911.4</v>
      </c>
      <c r="D168" s="22">
        <v>0</v>
      </c>
      <c r="E168" s="22">
        <v>0</v>
      </c>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c r="GH168" s="26"/>
      <c r="GI168" s="26"/>
      <c r="GJ168" s="26"/>
      <c r="GK168" s="26"/>
      <c r="GL168" s="26"/>
      <c r="GM168" s="26"/>
      <c r="GN168" s="26"/>
      <c r="GO168" s="26"/>
      <c r="GP168" s="26"/>
      <c r="GQ168" s="26"/>
      <c r="GR168" s="26"/>
      <c r="GS168" s="26"/>
      <c r="GT168" s="26"/>
      <c r="GU168" s="26"/>
      <c r="GV168" s="26"/>
      <c r="GW168" s="26"/>
      <c r="GX168" s="26"/>
      <c r="GY168" s="26"/>
      <c r="GZ168" s="26"/>
      <c r="HA168" s="26"/>
      <c r="HB168" s="26"/>
      <c r="HC168" s="26"/>
      <c r="HD168" s="26"/>
      <c r="HE168" s="26"/>
      <c r="HF168" s="26"/>
      <c r="HG168" s="26"/>
      <c r="HH168" s="26"/>
      <c r="HI168" s="26"/>
      <c r="HJ168" s="26"/>
      <c r="HK168" s="26"/>
      <c r="HL168" s="26"/>
      <c r="HM168" s="26"/>
      <c r="HN168" s="26"/>
      <c r="HO168" s="26"/>
      <c r="HP168" s="26"/>
      <c r="HQ168" s="26"/>
      <c r="HR168" s="26"/>
      <c r="HS168" s="26"/>
      <c r="HT168" s="26"/>
      <c r="HU168" s="26"/>
      <c r="HV168" s="26"/>
      <c r="HW168" s="26"/>
      <c r="HX168" s="26"/>
      <c r="HY168" s="26"/>
      <c r="HZ168" s="26"/>
      <c r="IA168" s="26"/>
      <c r="IB168" s="26"/>
      <c r="IC168" s="26"/>
      <c r="ID168" s="26"/>
      <c r="IE168" s="26"/>
      <c r="IF168" s="26"/>
    </row>
    <row r="169" spans="1:240" s="52" customFormat="1" ht="63">
      <c r="A169" s="12" t="s">
        <v>274</v>
      </c>
      <c r="B169" s="33" t="s">
        <v>280</v>
      </c>
      <c r="C169" s="21">
        <v>528.29999999999995</v>
      </c>
      <c r="D169" s="21">
        <v>528.29999999999995</v>
      </c>
      <c r="E169" s="21">
        <v>528.29999999999995</v>
      </c>
      <c r="F169" s="5"/>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c r="FX169" s="26"/>
      <c r="FY169" s="26"/>
      <c r="FZ169" s="26"/>
      <c r="GA169" s="26"/>
      <c r="GB169" s="26"/>
      <c r="GC169" s="26"/>
      <c r="GD169" s="26"/>
      <c r="GE169" s="26"/>
      <c r="GF169" s="26"/>
      <c r="GG169" s="26"/>
      <c r="GH169" s="26"/>
      <c r="GI169" s="26"/>
      <c r="GJ169" s="26"/>
      <c r="GK169" s="26"/>
      <c r="GL169" s="26"/>
      <c r="GM169" s="26"/>
      <c r="GN169" s="26"/>
      <c r="GO169" s="26"/>
      <c r="GP169" s="26"/>
      <c r="GQ169" s="26"/>
      <c r="GR169" s="26"/>
      <c r="GS169" s="26"/>
      <c r="GT169" s="26"/>
      <c r="GU169" s="26"/>
      <c r="GV169" s="26"/>
      <c r="GW169" s="26"/>
      <c r="GX169" s="26"/>
      <c r="GY169" s="26"/>
      <c r="GZ169" s="26"/>
      <c r="HA169" s="26"/>
      <c r="HB169" s="26"/>
      <c r="HC169" s="26"/>
      <c r="HD169" s="26"/>
      <c r="HE169" s="26"/>
      <c r="HF169" s="26"/>
      <c r="HG169" s="26"/>
      <c r="HH169" s="26"/>
      <c r="HI169" s="26"/>
      <c r="HJ169" s="26"/>
      <c r="HK169" s="26"/>
      <c r="HL169" s="26"/>
      <c r="HM169" s="26"/>
      <c r="HN169" s="26"/>
      <c r="HO169" s="26"/>
      <c r="HP169" s="26"/>
      <c r="HQ169" s="26"/>
      <c r="HR169" s="26"/>
      <c r="HS169" s="26"/>
      <c r="HT169" s="26"/>
      <c r="HU169" s="26"/>
      <c r="HV169" s="26"/>
      <c r="HW169" s="26"/>
      <c r="HX169" s="26"/>
      <c r="HY169" s="26"/>
      <c r="HZ169" s="26"/>
      <c r="IA169" s="26"/>
      <c r="IB169" s="26"/>
      <c r="IC169" s="26"/>
      <c r="ID169" s="26"/>
      <c r="IE169" s="26"/>
      <c r="IF169" s="26"/>
    </row>
    <row r="170" spans="1:240" s="52" customFormat="1" ht="47.25">
      <c r="A170" s="12" t="s">
        <v>274</v>
      </c>
      <c r="B170" s="33" t="s">
        <v>281</v>
      </c>
      <c r="C170" s="21">
        <v>3000</v>
      </c>
      <c r="D170" s="21">
        <v>3000</v>
      </c>
      <c r="E170" s="21">
        <v>3000</v>
      </c>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c r="FM170" s="26"/>
      <c r="FN170" s="26"/>
      <c r="FO170" s="26"/>
      <c r="FP170" s="26"/>
      <c r="FQ170" s="26"/>
      <c r="FR170" s="26"/>
      <c r="FS170" s="26"/>
      <c r="FT170" s="26"/>
      <c r="FU170" s="26"/>
      <c r="FV170" s="26"/>
      <c r="FW170" s="26"/>
      <c r="FX170" s="26"/>
      <c r="FY170" s="26"/>
      <c r="FZ170" s="26"/>
      <c r="GA170" s="26"/>
      <c r="GB170" s="26"/>
      <c r="GC170" s="26"/>
      <c r="GD170" s="26"/>
      <c r="GE170" s="26"/>
      <c r="GF170" s="26"/>
      <c r="GG170" s="26"/>
      <c r="GH170" s="26"/>
      <c r="GI170" s="26"/>
      <c r="GJ170" s="26"/>
      <c r="GK170" s="26"/>
      <c r="GL170" s="26"/>
      <c r="GM170" s="26"/>
      <c r="GN170" s="26"/>
      <c r="GO170" s="26"/>
      <c r="GP170" s="26"/>
      <c r="GQ170" s="26"/>
      <c r="GR170" s="26"/>
      <c r="GS170" s="26"/>
      <c r="GT170" s="26"/>
      <c r="GU170" s="26"/>
      <c r="GV170" s="26"/>
      <c r="GW170" s="26"/>
      <c r="GX170" s="26"/>
      <c r="GY170" s="26"/>
      <c r="GZ170" s="26"/>
      <c r="HA170" s="26"/>
      <c r="HB170" s="26"/>
      <c r="HC170" s="26"/>
      <c r="HD170" s="26"/>
      <c r="HE170" s="26"/>
      <c r="HF170" s="26"/>
      <c r="HG170" s="26"/>
      <c r="HH170" s="26"/>
      <c r="HI170" s="26"/>
      <c r="HJ170" s="26"/>
      <c r="HK170" s="26"/>
      <c r="HL170" s="26"/>
      <c r="HM170" s="26"/>
      <c r="HN170" s="26"/>
      <c r="HO170" s="26"/>
      <c r="HP170" s="26"/>
      <c r="HQ170" s="26"/>
      <c r="HR170" s="26"/>
      <c r="HS170" s="26"/>
      <c r="HT170" s="26"/>
      <c r="HU170" s="26"/>
      <c r="HV170" s="26"/>
      <c r="HW170" s="26"/>
      <c r="HX170" s="26"/>
      <c r="HY170" s="26"/>
      <c r="HZ170" s="26"/>
      <c r="IA170" s="26"/>
      <c r="IB170" s="26"/>
      <c r="IC170" s="26"/>
      <c r="ID170" s="26"/>
      <c r="IE170" s="26"/>
      <c r="IF170" s="26"/>
    </row>
    <row r="171" spans="1:240" s="52" customFormat="1" ht="78.75">
      <c r="A171" s="66" t="s">
        <v>274</v>
      </c>
      <c r="B171" s="33" t="s">
        <v>282</v>
      </c>
      <c r="C171" s="21">
        <v>3353.7</v>
      </c>
      <c r="D171" s="21">
        <v>3353.7</v>
      </c>
      <c r="E171" s="21">
        <v>3353.7</v>
      </c>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c r="FX171" s="26"/>
      <c r="FY171" s="26"/>
      <c r="FZ171" s="26"/>
      <c r="GA171" s="26"/>
      <c r="GB171" s="26"/>
      <c r="GC171" s="26"/>
      <c r="GD171" s="26"/>
      <c r="GE171" s="26"/>
      <c r="GF171" s="26"/>
      <c r="GG171" s="26"/>
      <c r="GH171" s="26"/>
      <c r="GI171" s="26"/>
      <c r="GJ171" s="26"/>
      <c r="GK171" s="26"/>
      <c r="GL171" s="26"/>
      <c r="GM171" s="26"/>
      <c r="GN171" s="26"/>
      <c r="GO171" s="26"/>
      <c r="GP171" s="26"/>
      <c r="GQ171" s="26"/>
      <c r="GR171" s="26"/>
      <c r="GS171" s="26"/>
      <c r="GT171" s="26"/>
      <c r="GU171" s="26"/>
      <c r="GV171" s="26"/>
      <c r="GW171" s="26"/>
      <c r="GX171" s="26"/>
      <c r="GY171" s="26"/>
      <c r="GZ171" s="26"/>
      <c r="HA171" s="26"/>
      <c r="HB171" s="26"/>
      <c r="HC171" s="26"/>
      <c r="HD171" s="26"/>
      <c r="HE171" s="26"/>
      <c r="HF171" s="26"/>
      <c r="HG171" s="26"/>
      <c r="HH171" s="26"/>
      <c r="HI171" s="26"/>
      <c r="HJ171" s="26"/>
      <c r="HK171" s="26"/>
      <c r="HL171" s="26"/>
      <c r="HM171" s="26"/>
      <c r="HN171" s="26"/>
      <c r="HO171" s="26"/>
      <c r="HP171" s="26"/>
      <c r="HQ171" s="26"/>
      <c r="HR171" s="26"/>
      <c r="HS171" s="26"/>
      <c r="HT171" s="26"/>
      <c r="HU171" s="26"/>
      <c r="HV171" s="26"/>
      <c r="HW171" s="26"/>
      <c r="HX171" s="26"/>
      <c r="HY171" s="26"/>
      <c r="HZ171" s="26"/>
      <c r="IA171" s="26"/>
      <c r="IB171" s="26"/>
      <c r="IC171" s="26"/>
      <c r="ID171" s="26"/>
      <c r="IE171" s="26"/>
      <c r="IF171" s="26"/>
    </row>
    <row r="172" spans="1:240" s="52" customFormat="1" ht="31.5">
      <c r="A172" s="66" t="s">
        <v>283</v>
      </c>
      <c r="B172" s="33" t="s">
        <v>284</v>
      </c>
      <c r="C172" s="21">
        <v>21192.1</v>
      </c>
      <c r="D172" s="21">
        <v>21192.1</v>
      </c>
      <c r="E172" s="21">
        <v>21192.1</v>
      </c>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row>
    <row r="173" spans="1:240" s="52" customFormat="1" ht="47.25">
      <c r="A173" s="66" t="s">
        <v>283</v>
      </c>
      <c r="B173" s="33" t="s">
        <v>285</v>
      </c>
      <c r="C173" s="21">
        <v>1216.5</v>
      </c>
      <c r="D173" s="21">
        <v>1216.5</v>
      </c>
      <c r="E173" s="21">
        <v>1216.5</v>
      </c>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c r="HI173" s="26"/>
      <c r="HJ173" s="26"/>
      <c r="HK173" s="26"/>
      <c r="HL173" s="26"/>
      <c r="HM173" s="26"/>
      <c r="HN173" s="26"/>
      <c r="HO173" s="26"/>
      <c r="HP173" s="26"/>
      <c r="HQ173" s="26"/>
      <c r="HR173" s="26"/>
      <c r="HS173" s="26"/>
      <c r="HT173" s="26"/>
      <c r="HU173" s="26"/>
      <c r="HV173" s="26"/>
      <c r="HW173" s="26"/>
      <c r="HX173" s="26"/>
      <c r="HY173" s="26"/>
      <c r="HZ173" s="26"/>
      <c r="IA173" s="26"/>
      <c r="IB173" s="26"/>
      <c r="IC173" s="26"/>
      <c r="ID173" s="26"/>
      <c r="IE173" s="26"/>
      <c r="IF173" s="26"/>
    </row>
    <row r="174" spans="1:240" s="52" customFormat="1" ht="47.25">
      <c r="A174" s="66" t="s">
        <v>283</v>
      </c>
      <c r="B174" s="33" t="s">
        <v>286</v>
      </c>
      <c r="C174" s="21">
        <v>518</v>
      </c>
      <c r="D174" s="21">
        <v>518</v>
      </c>
      <c r="E174" s="21">
        <v>518</v>
      </c>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c r="GH174" s="26"/>
      <c r="GI174" s="26"/>
      <c r="GJ174" s="26"/>
      <c r="GK174" s="26"/>
      <c r="GL174" s="26"/>
      <c r="GM174" s="26"/>
      <c r="GN174" s="26"/>
      <c r="GO174" s="26"/>
      <c r="GP174" s="26"/>
      <c r="GQ174" s="26"/>
      <c r="GR174" s="26"/>
      <c r="GS174" s="26"/>
      <c r="GT174" s="26"/>
      <c r="GU174" s="26"/>
      <c r="GV174" s="26"/>
      <c r="GW174" s="26"/>
      <c r="GX174" s="26"/>
      <c r="GY174" s="26"/>
      <c r="GZ174" s="26"/>
      <c r="HA174" s="26"/>
      <c r="HB174" s="26"/>
      <c r="HC174" s="26"/>
      <c r="HD174" s="26"/>
      <c r="HE174" s="26"/>
      <c r="HF174" s="26"/>
      <c r="HG174" s="26"/>
      <c r="HH174" s="26"/>
      <c r="HI174" s="26"/>
      <c r="HJ174" s="26"/>
      <c r="HK174" s="26"/>
      <c r="HL174" s="26"/>
      <c r="HM174" s="26"/>
      <c r="HN174" s="26"/>
      <c r="HO174" s="26"/>
      <c r="HP174" s="26"/>
      <c r="HQ174" s="26"/>
      <c r="HR174" s="26"/>
      <c r="HS174" s="26"/>
      <c r="HT174" s="26"/>
      <c r="HU174" s="26"/>
      <c r="HV174" s="26"/>
      <c r="HW174" s="26"/>
      <c r="HX174" s="26"/>
      <c r="HY174" s="26"/>
      <c r="HZ174" s="26"/>
      <c r="IA174" s="26"/>
      <c r="IB174" s="26"/>
      <c r="IC174" s="26"/>
      <c r="ID174" s="26"/>
      <c r="IE174" s="26"/>
      <c r="IF174" s="26"/>
    </row>
    <row r="175" spans="1:240" s="52" customFormat="1" ht="63">
      <c r="A175" s="66" t="s">
        <v>283</v>
      </c>
      <c r="B175" s="33" t="s">
        <v>287</v>
      </c>
      <c r="C175" s="21">
        <v>917.6</v>
      </c>
      <c r="D175" s="21">
        <v>917.6</v>
      </c>
      <c r="E175" s="21">
        <v>917.6</v>
      </c>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c r="GH175" s="26"/>
      <c r="GI175" s="26"/>
      <c r="GJ175" s="26"/>
      <c r="GK175" s="26"/>
      <c r="GL175" s="26"/>
      <c r="GM175" s="26"/>
      <c r="GN175" s="26"/>
      <c r="GO175" s="26"/>
      <c r="GP175" s="26"/>
      <c r="GQ175" s="26"/>
      <c r="GR175" s="26"/>
      <c r="GS175" s="26"/>
      <c r="GT175" s="26"/>
      <c r="GU175" s="26"/>
      <c r="GV175" s="26"/>
      <c r="GW175" s="26"/>
      <c r="GX175" s="26"/>
      <c r="GY175" s="26"/>
      <c r="GZ175" s="26"/>
      <c r="HA175" s="26"/>
      <c r="HB175" s="26"/>
      <c r="HC175" s="26"/>
      <c r="HD175" s="26"/>
      <c r="HE175" s="26"/>
      <c r="HF175" s="26"/>
      <c r="HG175" s="26"/>
      <c r="HH175" s="26"/>
      <c r="HI175" s="26"/>
      <c r="HJ175" s="26"/>
      <c r="HK175" s="26"/>
      <c r="HL175" s="26"/>
      <c r="HM175" s="26"/>
      <c r="HN175" s="26"/>
      <c r="HO175" s="26"/>
      <c r="HP175" s="26"/>
      <c r="HQ175" s="26"/>
      <c r="HR175" s="26"/>
      <c r="HS175" s="26"/>
      <c r="HT175" s="26"/>
      <c r="HU175" s="26"/>
      <c r="HV175" s="26"/>
      <c r="HW175" s="26"/>
      <c r="HX175" s="26"/>
      <c r="HY175" s="26"/>
      <c r="HZ175" s="26"/>
      <c r="IA175" s="26"/>
      <c r="IB175" s="26"/>
      <c r="IC175" s="26"/>
      <c r="ID175" s="26"/>
      <c r="IE175" s="26"/>
      <c r="IF175" s="26"/>
    </row>
    <row r="176" spans="1:240" s="16" customFormat="1" ht="78.75">
      <c r="A176" s="66" t="s">
        <v>283</v>
      </c>
      <c r="B176" s="33" t="s">
        <v>288</v>
      </c>
      <c r="C176" s="21">
        <v>1568.7</v>
      </c>
      <c r="D176" s="22">
        <v>0</v>
      </c>
      <c r="E176" s="22">
        <v>1500</v>
      </c>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c r="GM176" s="26"/>
      <c r="GN176" s="26"/>
      <c r="GO176" s="26"/>
      <c r="GP176" s="26"/>
      <c r="GQ176" s="26"/>
      <c r="GR176" s="26"/>
      <c r="GS176" s="26"/>
      <c r="GT176" s="26"/>
      <c r="GU176" s="26"/>
      <c r="GV176" s="26"/>
      <c r="GW176" s="26"/>
      <c r="GX176" s="26"/>
      <c r="GY176" s="26"/>
      <c r="GZ176" s="26"/>
      <c r="HA176" s="26"/>
      <c r="HB176" s="26"/>
      <c r="HC176" s="26"/>
      <c r="HD176" s="26"/>
      <c r="HE176" s="26"/>
      <c r="HF176" s="26"/>
      <c r="HG176" s="26"/>
      <c r="HH176" s="26"/>
      <c r="HI176" s="26"/>
      <c r="HJ176" s="26"/>
      <c r="HK176" s="26"/>
      <c r="HL176" s="26"/>
      <c r="HM176" s="26"/>
      <c r="HN176" s="26"/>
      <c r="HO176" s="26"/>
      <c r="HP176" s="26"/>
      <c r="HQ176" s="26"/>
      <c r="HR176" s="26"/>
      <c r="HS176" s="26"/>
      <c r="HT176" s="26"/>
      <c r="HU176" s="26"/>
      <c r="HV176" s="26"/>
      <c r="HW176" s="26"/>
      <c r="HX176" s="26"/>
      <c r="HY176" s="26"/>
      <c r="HZ176" s="26"/>
      <c r="IA176" s="26"/>
      <c r="IB176" s="26"/>
      <c r="IC176" s="26"/>
      <c r="ID176" s="26"/>
      <c r="IE176" s="26"/>
      <c r="IF176" s="26"/>
    </row>
    <row r="177" spans="1:240" s="16" customFormat="1" ht="47.25">
      <c r="A177" s="66" t="s">
        <v>283</v>
      </c>
      <c r="B177" s="33" t="s">
        <v>289</v>
      </c>
      <c r="C177" s="21">
        <v>4156.5</v>
      </c>
      <c r="D177" s="21">
        <v>4156.5</v>
      </c>
      <c r="E177" s="21">
        <v>4156.5</v>
      </c>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6"/>
      <c r="FG177" s="26"/>
      <c r="FH177" s="26"/>
      <c r="FI177" s="26"/>
      <c r="FJ177" s="26"/>
      <c r="FK177" s="26"/>
      <c r="FL177" s="26"/>
      <c r="FM177" s="26"/>
      <c r="FN177" s="26"/>
      <c r="FO177" s="26"/>
      <c r="FP177" s="26"/>
      <c r="FQ177" s="26"/>
      <c r="FR177" s="26"/>
      <c r="FS177" s="26"/>
      <c r="FT177" s="26"/>
      <c r="FU177" s="26"/>
      <c r="FV177" s="26"/>
      <c r="FW177" s="26"/>
      <c r="FX177" s="26"/>
      <c r="FY177" s="26"/>
      <c r="FZ177" s="26"/>
      <c r="GA177" s="26"/>
      <c r="GB177" s="26"/>
      <c r="GC177" s="26"/>
      <c r="GD177" s="26"/>
      <c r="GE177" s="26"/>
      <c r="GF177" s="26"/>
      <c r="GG177" s="26"/>
      <c r="GH177" s="26"/>
      <c r="GI177" s="26"/>
      <c r="GJ177" s="26"/>
      <c r="GK177" s="26"/>
      <c r="GL177" s="26"/>
      <c r="GM177" s="26"/>
      <c r="GN177" s="26"/>
      <c r="GO177" s="26"/>
      <c r="GP177" s="26"/>
      <c r="GQ177" s="26"/>
      <c r="GR177" s="26"/>
      <c r="GS177" s="26"/>
      <c r="GT177" s="26"/>
      <c r="GU177" s="26"/>
      <c r="GV177" s="26"/>
      <c r="GW177" s="26"/>
      <c r="GX177" s="26"/>
      <c r="GY177" s="26"/>
      <c r="GZ177" s="26"/>
      <c r="HA177" s="26"/>
      <c r="HB177" s="26"/>
      <c r="HC177" s="26"/>
      <c r="HD177" s="26"/>
      <c r="HE177" s="26"/>
      <c r="HF177" s="26"/>
      <c r="HG177" s="26"/>
      <c r="HH177" s="26"/>
      <c r="HI177" s="26"/>
      <c r="HJ177" s="26"/>
      <c r="HK177" s="26"/>
      <c r="HL177" s="26"/>
      <c r="HM177" s="26"/>
      <c r="HN177" s="26"/>
      <c r="HO177" s="26"/>
      <c r="HP177" s="26"/>
      <c r="HQ177" s="26"/>
      <c r="HR177" s="26"/>
      <c r="HS177" s="26"/>
      <c r="HT177" s="26"/>
      <c r="HU177" s="26"/>
      <c r="HV177" s="26"/>
      <c r="HW177" s="26"/>
      <c r="HX177" s="26"/>
      <c r="HY177" s="26"/>
      <c r="HZ177" s="26"/>
      <c r="IA177" s="26"/>
      <c r="IB177" s="26"/>
      <c r="IC177" s="26"/>
      <c r="ID177" s="26"/>
      <c r="IE177" s="26"/>
      <c r="IF177" s="26"/>
    </row>
    <row r="178" spans="1:240" s="16" customFormat="1" ht="63">
      <c r="A178" s="66" t="s">
        <v>283</v>
      </c>
      <c r="B178" s="33" t="s">
        <v>290</v>
      </c>
      <c r="C178" s="21">
        <v>1028.8</v>
      </c>
      <c r="D178" s="22">
        <v>1078.8</v>
      </c>
      <c r="E178" s="22">
        <v>1078.8</v>
      </c>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row>
    <row r="179" spans="1:240" s="16" customFormat="1" ht="63">
      <c r="A179" s="66" t="s">
        <v>283</v>
      </c>
      <c r="B179" s="33" t="s">
        <v>291</v>
      </c>
      <c r="C179" s="21">
        <v>1151.5999999999999</v>
      </c>
      <c r="D179" s="21">
        <v>1151.5999999999999</v>
      </c>
      <c r="E179" s="21">
        <v>1151.5999999999999</v>
      </c>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6"/>
      <c r="FG179" s="26"/>
      <c r="FH179" s="26"/>
      <c r="FI179" s="26"/>
      <c r="FJ179" s="26"/>
      <c r="FK179" s="26"/>
      <c r="FL179" s="26"/>
      <c r="FM179" s="26"/>
      <c r="FN179" s="26"/>
      <c r="FO179" s="26"/>
      <c r="FP179" s="26"/>
      <c r="FQ179" s="26"/>
      <c r="FR179" s="26"/>
      <c r="FS179" s="26"/>
      <c r="FT179" s="26"/>
      <c r="FU179" s="26"/>
      <c r="FV179" s="26"/>
      <c r="FW179" s="26"/>
      <c r="FX179" s="26"/>
      <c r="FY179" s="26"/>
      <c r="FZ179" s="26"/>
      <c r="GA179" s="26"/>
      <c r="GB179" s="26"/>
      <c r="GC179" s="26"/>
      <c r="GD179" s="26"/>
      <c r="GE179" s="26"/>
      <c r="GF179" s="26"/>
      <c r="GG179" s="26"/>
      <c r="GH179" s="26"/>
      <c r="GI179" s="26"/>
      <c r="GJ179" s="26"/>
      <c r="GK179" s="26"/>
      <c r="GL179" s="26"/>
      <c r="GM179" s="26"/>
      <c r="GN179" s="26"/>
      <c r="GO179" s="26"/>
      <c r="GP179" s="26"/>
      <c r="GQ179" s="26"/>
      <c r="GR179" s="26"/>
      <c r="GS179" s="26"/>
      <c r="GT179" s="26"/>
      <c r="GU179" s="26"/>
      <c r="GV179" s="26"/>
      <c r="GW179" s="26"/>
      <c r="GX179" s="26"/>
      <c r="GY179" s="26"/>
      <c r="GZ179" s="26"/>
      <c r="HA179" s="26"/>
      <c r="HB179" s="26"/>
      <c r="HC179" s="26"/>
      <c r="HD179" s="26"/>
      <c r="HE179" s="26"/>
      <c r="HF179" s="26"/>
      <c r="HG179" s="26"/>
      <c r="HH179" s="26"/>
      <c r="HI179" s="26"/>
      <c r="HJ179" s="26"/>
      <c r="HK179" s="26"/>
      <c r="HL179" s="26"/>
      <c r="HM179" s="26"/>
      <c r="HN179" s="26"/>
      <c r="HO179" s="26"/>
      <c r="HP179" s="26"/>
      <c r="HQ179" s="26"/>
      <c r="HR179" s="26"/>
      <c r="HS179" s="26"/>
      <c r="HT179" s="26"/>
      <c r="HU179" s="26"/>
      <c r="HV179" s="26"/>
      <c r="HW179" s="26"/>
      <c r="HX179" s="26"/>
      <c r="HY179" s="26"/>
      <c r="HZ179" s="26"/>
      <c r="IA179" s="26"/>
      <c r="IB179" s="26"/>
      <c r="IC179" s="26"/>
      <c r="ID179" s="26"/>
      <c r="IE179" s="26"/>
      <c r="IF179" s="26"/>
    </row>
    <row r="180" spans="1:240" ht="63">
      <c r="A180" s="62" t="s">
        <v>283</v>
      </c>
      <c r="B180" s="68" t="s">
        <v>292</v>
      </c>
      <c r="C180" s="21">
        <v>12245.1</v>
      </c>
      <c r="D180" s="21">
        <v>12245.1</v>
      </c>
      <c r="E180" s="21">
        <v>12245.1</v>
      </c>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26"/>
      <c r="FM180" s="26"/>
      <c r="FN180" s="26"/>
      <c r="FO180" s="26"/>
      <c r="FP180" s="26"/>
      <c r="FQ180" s="26"/>
      <c r="FR180" s="26"/>
      <c r="FS180" s="26"/>
      <c r="FT180" s="26"/>
      <c r="FU180" s="26"/>
      <c r="FV180" s="26"/>
      <c r="FW180" s="26"/>
      <c r="FX180" s="26"/>
      <c r="FY180" s="26"/>
      <c r="FZ180" s="26"/>
      <c r="GA180" s="26"/>
      <c r="GB180" s="26"/>
      <c r="GC180" s="26"/>
      <c r="GD180" s="26"/>
      <c r="GE180" s="26"/>
      <c r="GF180" s="26"/>
      <c r="GG180" s="26"/>
      <c r="GH180" s="26"/>
      <c r="GI180" s="26"/>
      <c r="GJ180" s="26"/>
      <c r="GK180" s="26"/>
      <c r="GL180" s="26"/>
      <c r="GM180" s="26"/>
      <c r="GN180" s="26"/>
      <c r="GO180" s="26"/>
      <c r="GP180" s="26"/>
      <c r="GQ180" s="26"/>
      <c r="GR180" s="26"/>
      <c r="GS180" s="26"/>
      <c r="GT180" s="26"/>
      <c r="GU180" s="26"/>
      <c r="GV180" s="26"/>
      <c r="GW180" s="26"/>
      <c r="GX180" s="26"/>
      <c r="GY180" s="26"/>
      <c r="GZ180" s="26"/>
      <c r="HA180" s="26"/>
      <c r="HB180" s="26"/>
      <c r="HC180" s="26"/>
      <c r="HD180" s="26"/>
      <c r="HE180" s="26"/>
      <c r="HF180" s="26"/>
      <c r="HG180" s="26"/>
      <c r="HH180" s="26"/>
      <c r="HI180" s="26"/>
      <c r="HJ180" s="26"/>
      <c r="HK180" s="26"/>
      <c r="HL180" s="26"/>
      <c r="HM180" s="26"/>
      <c r="HN180" s="26"/>
      <c r="HO180" s="26"/>
      <c r="HP180" s="26"/>
      <c r="HQ180" s="26"/>
      <c r="HR180" s="26"/>
      <c r="HS180" s="26"/>
      <c r="HT180" s="26"/>
      <c r="HU180" s="26"/>
      <c r="HV180" s="26"/>
      <c r="HW180" s="26"/>
      <c r="HX180" s="26"/>
      <c r="HY180" s="26"/>
      <c r="HZ180" s="26"/>
      <c r="IA180" s="26"/>
      <c r="IB180" s="26"/>
      <c r="IC180" s="26"/>
      <c r="ID180" s="26"/>
      <c r="IE180" s="26"/>
      <c r="IF180" s="26"/>
    </row>
    <row r="181" spans="1:240" ht="110.25">
      <c r="A181" s="66" t="s">
        <v>293</v>
      </c>
      <c r="B181" s="33" t="s">
        <v>294</v>
      </c>
      <c r="C181" s="21">
        <v>3832.8</v>
      </c>
      <c r="D181" s="21">
        <v>3832.8</v>
      </c>
      <c r="E181" s="21">
        <v>3832.8</v>
      </c>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26"/>
      <c r="FM181" s="26"/>
      <c r="FN181" s="26"/>
      <c r="FO181" s="26"/>
      <c r="FP181" s="26"/>
      <c r="FQ181" s="26"/>
      <c r="FR181" s="26"/>
      <c r="FS181" s="26"/>
      <c r="FT181" s="26"/>
      <c r="FU181" s="26"/>
      <c r="FV181" s="26"/>
      <c r="FW181" s="26"/>
      <c r="FX181" s="26"/>
      <c r="FY181" s="26"/>
      <c r="FZ181" s="26"/>
      <c r="GA181" s="26"/>
      <c r="GB181" s="26"/>
      <c r="GC181" s="26"/>
      <c r="GD181" s="26"/>
      <c r="GE181" s="26"/>
      <c r="GF181" s="26"/>
      <c r="GG181" s="26"/>
      <c r="GH181" s="26"/>
      <c r="GI181" s="26"/>
      <c r="GJ181" s="26"/>
      <c r="GK181" s="26"/>
      <c r="GL181" s="26"/>
      <c r="GM181" s="26"/>
      <c r="GN181" s="26"/>
      <c r="GO181" s="26"/>
      <c r="GP181" s="26"/>
      <c r="GQ181" s="26"/>
      <c r="GR181" s="26"/>
      <c r="GS181" s="26"/>
      <c r="GT181" s="26"/>
      <c r="GU181" s="26"/>
      <c r="GV181" s="26"/>
      <c r="GW181" s="26"/>
      <c r="GX181" s="26"/>
      <c r="GY181" s="26"/>
      <c r="GZ181" s="26"/>
      <c r="HA181" s="26"/>
      <c r="HB181" s="26"/>
      <c r="HC181" s="26"/>
      <c r="HD181" s="26"/>
      <c r="HE181" s="26"/>
      <c r="HF181" s="26"/>
      <c r="HG181" s="26"/>
      <c r="HH181" s="26"/>
      <c r="HI181" s="26"/>
      <c r="HJ181" s="26"/>
      <c r="HK181" s="26"/>
      <c r="HL181" s="26"/>
      <c r="HM181" s="26"/>
      <c r="HN181" s="26"/>
      <c r="HO181" s="26"/>
      <c r="HP181" s="26"/>
      <c r="HQ181" s="26"/>
      <c r="HR181" s="26"/>
      <c r="HS181" s="26"/>
      <c r="HT181" s="26"/>
      <c r="HU181" s="26"/>
      <c r="HV181" s="26"/>
      <c r="HW181" s="26"/>
      <c r="HX181" s="26"/>
      <c r="HY181" s="26"/>
      <c r="HZ181" s="26"/>
      <c r="IA181" s="26"/>
      <c r="IB181" s="26"/>
      <c r="IC181" s="26"/>
      <c r="ID181" s="26"/>
      <c r="IE181" s="26"/>
      <c r="IF181" s="26"/>
    </row>
    <row r="182" spans="1:240" s="16" customFormat="1" ht="110.25">
      <c r="A182" s="66" t="s">
        <v>293</v>
      </c>
      <c r="B182" s="33" t="s">
        <v>295</v>
      </c>
      <c r="C182" s="21">
        <v>1912.3</v>
      </c>
      <c r="D182" s="21">
        <v>1912.3</v>
      </c>
      <c r="E182" s="21">
        <v>1912.3</v>
      </c>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26"/>
      <c r="FM182" s="26"/>
      <c r="FN182" s="26"/>
      <c r="FO182" s="26"/>
      <c r="FP182" s="26"/>
      <c r="FQ182" s="26"/>
      <c r="FR182" s="26"/>
      <c r="FS182" s="26"/>
      <c r="FT182" s="26"/>
      <c r="FU182" s="26"/>
      <c r="FV182" s="26"/>
      <c r="FW182" s="26"/>
      <c r="FX182" s="26"/>
      <c r="FY182" s="26"/>
      <c r="FZ182" s="26"/>
      <c r="GA182" s="26"/>
      <c r="GB182" s="26"/>
      <c r="GC182" s="26"/>
      <c r="GD182" s="26"/>
      <c r="GE182" s="26"/>
      <c r="GF182" s="26"/>
      <c r="GG182" s="26"/>
      <c r="GH182" s="26"/>
      <c r="GI182" s="26"/>
      <c r="GJ182" s="26"/>
      <c r="GK182" s="26"/>
      <c r="GL182" s="26"/>
      <c r="GM182" s="26"/>
      <c r="GN182" s="26"/>
      <c r="GO182" s="26"/>
      <c r="GP182" s="26"/>
      <c r="GQ182" s="26"/>
      <c r="GR182" s="26"/>
      <c r="GS182" s="26"/>
      <c r="GT182" s="26"/>
      <c r="GU182" s="26"/>
      <c r="GV182" s="26"/>
      <c r="GW182" s="26"/>
      <c r="GX182" s="26"/>
      <c r="GY182" s="26"/>
      <c r="GZ182" s="26"/>
      <c r="HA182" s="26"/>
      <c r="HB182" s="26"/>
      <c r="HC182" s="26"/>
      <c r="HD182" s="26"/>
      <c r="HE182" s="26"/>
      <c r="HF182" s="26"/>
      <c r="HG182" s="26"/>
      <c r="HH182" s="26"/>
      <c r="HI182" s="26"/>
      <c r="HJ182" s="26"/>
      <c r="HK182" s="26"/>
      <c r="HL182" s="26"/>
      <c r="HM182" s="26"/>
      <c r="HN182" s="26"/>
      <c r="HO182" s="26"/>
      <c r="HP182" s="26"/>
      <c r="HQ182" s="26"/>
      <c r="HR182" s="26"/>
      <c r="HS182" s="26"/>
      <c r="HT182" s="26"/>
      <c r="HU182" s="26"/>
      <c r="HV182" s="26"/>
      <c r="HW182" s="26"/>
      <c r="HX182" s="26"/>
      <c r="HY182" s="26"/>
      <c r="HZ182" s="26"/>
      <c r="IA182" s="26"/>
      <c r="IB182" s="26"/>
      <c r="IC182" s="26"/>
      <c r="ID182" s="26"/>
      <c r="IE182" s="26"/>
      <c r="IF182" s="26"/>
    </row>
    <row r="183" spans="1:240" s="16" customFormat="1" ht="47.25">
      <c r="A183" s="66" t="s">
        <v>283</v>
      </c>
      <c r="B183" s="33" t="s">
        <v>296</v>
      </c>
      <c r="C183" s="21">
        <v>234</v>
      </c>
      <c r="D183" s="21">
        <v>234</v>
      </c>
      <c r="E183" s="21">
        <v>234</v>
      </c>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6"/>
      <c r="FG183" s="26"/>
      <c r="FH183" s="26"/>
      <c r="FI183" s="26"/>
      <c r="FJ183" s="26"/>
      <c r="FK183" s="26"/>
      <c r="FL183" s="26"/>
      <c r="FM183" s="26"/>
      <c r="FN183" s="26"/>
      <c r="FO183" s="26"/>
      <c r="FP183" s="26"/>
      <c r="FQ183" s="26"/>
      <c r="FR183" s="26"/>
      <c r="FS183" s="26"/>
      <c r="FT183" s="26"/>
      <c r="FU183" s="26"/>
      <c r="FV183" s="26"/>
      <c r="FW183" s="26"/>
      <c r="FX183" s="26"/>
      <c r="FY183" s="26"/>
      <c r="FZ183" s="26"/>
      <c r="GA183" s="26"/>
      <c r="GB183" s="26"/>
      <c r="GC183" s="26"/>
      <c r="GD183" s="26"/>
      <c r="GE183" s="26"/>
      <c r="GF183" s="26"/>
      <c r="GG183" s="26"/>
      <c r="GH183" s="26"/>
      <c r="GI183" s="26"/>
      <c r="GJ183" s="26"/>
      <c r="GK183" s="26"/>
      <c r="GL183" s="26"/>
      <c r="GM183" s="26"/>
      <c r="GN183" s="26"/>
      <c r="GO183" s="26"/>
      <c r="GP183" s="26"/>
      <c r="GQ183" s="26"/>
      <c r="GR183" s="26"/>
      <c r="GS183" s="26"/>
      <c r="GT183" s="26"/>
      <c r="GU183" s="26"/>
      <c r="GV183" s="26"/>
      <c r="GW183" s="26"/>
      <c r="GX183" s="26"/>
      <c r="GY183" s="26"/>
      <c r="GZ183" s="26"/>
      <c r="HA183" s="26"/>
      <c r="HB183" s="26"/>
      <c r="HC183" s="26"/>
      <c r="HD183" s="26"/>
      <c r="HE183" s="26"/>
      <c r="HF183" s="26"/>
      <c r="HG183" s="26"/>
      <c r="HH183" s="26"/>
      <c r="HI183" s="26"/>
      <c r="HJ183" s="26"/>
      <c r="HK183" s="26"/>
      <c r="HL183" s="26"/>
      <c r="HM183" s="26"/>
      <c r="HN183" s="26"/>
      <c r="HO183" s="26"/>
      <c r="HP183" s="26"/>
      <c r="HQ183" s="26"/>
      <c r="HR183" s="26"/>
      <c r="HS183" s="26"/>
      <c r="HT183" s="26"/>
      <c r="HU183" s="26"/>
      <c r="HV183" s="26"/>
      <c r="HW183" s="26"/>
      <c r="HX183" s="26"/>
      <c r="HY183" s="26"/>
      <c r="HZ183" s="26"/>
      <c r="IA183" s="26"/>
      <c r="IB183" s="26"/>
      <c r="IC183" s="26"/>
      <c r="ID183" s="26"/>
      <c r="IE183" s="26"/>
      <c r="IF183" s="26"/>
    </row>
    <row r="184" spans="1:240" ht="94.5">
      <c r="A184" s="62" t="s">
        <v>297</v>
      </c>
      <c r="B184" s="33" t="s">
        <v>298</v>
      </c>
      <c r="C184" s="21">
        <v>14643.3</v>
      </c>
      <c r="D184" s="22">
        <v>40470</v>
      </c>
      <c r="E184" s="22">
        <v>1915.9</v>
      </c>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c r="FX184" s="26"/>
      <c r="FY184" s="26"/>
      <c r="FZ184" s="26"/>
      <c r="GA184" s="26"/>
      <c r="GB184" s="26"/>
      <c r="GC184" s="26"/>
      <c r="GD184" s="26"/>
      <c r="GE184" s="26"/>
      <c r="GF184" s="26"/>
      <c r="GG184" s="26"/>
      <c r="GH184" s="26"/>
      <c r="GI184" s="26"/>
      <c r="GJ184" s="26"/>
      <c r="GK184" s="26"/>
      <c r="GL184" s="26"/>
      <c r="GM184" s="26"/>
      <c r="GN184" s="26"/>
      <c r="GO184" s="26"/>
      <c r="GP184" s="26"/>
      <c r="GQ184" s="26"/>
      <c r="GR184" s="26"/>
      <c r="GS184" s="26"/>
      <c r="GT184" s="26"/>
      <c r="GU184" s="26"/>
      <c r="GV184" s="26"/>
      <c r="GW184" s="26"/>
      <c r="GX184" s="26"/>
      <c r="GY184" s="26"/>
      <c r="GZ184" s="26"/>
      <c r="HA184" s="26"/>
      <c r="HB184" s="26"/>
      <c r="HC184" s="26"/>
      <c r="HD184" s="26"/>
      <c r="HE184" s="26"/>
      <c r="HF184" s="26"/>
      <c r="HG184" s="26"/>
      <c r="HH184" s="26"/>
      <c r="HI184" s="26"/>
      <c r="HJ184" s="26"/>
      <c r="HK184" s="26"/>
      <c r="HL184" s="26"/>
      <c r="HM184" s="26"/>
      <c r="HN184" s="26"/>
      <c r="HO184" s="26"/>
      <c r="HP184" s="26"/>
      <c r="HQ184" s="26"/>
      <c r="HR184" s="26"/>
      <c r="HS184" s="26"/>
      <c r="HT184" s="26"/>
      <c r="HU184" s="26"/>
      <c r="HV184" s="26"/>
      <c r="HW184" s="26"/>
      <c r="HX184" s="26"/>
      <c r="HY184" s="26"/>
      <c r="HZ184" s="26"/>
      <c r="IA184" s="26"/>
      <c r="IB184" s="26"/>
      <c r="IC184" s="26"/>
      <c r="ID184" s="26"/>
      <c r="IE184" s="26"/>
      <c r="IF184" s="26"/>
    </row>
    <row r="185" spans="1:240" s="52" customFormat="1" ht="78.75">
      <c r="A185" s="62" t="s">
        <v>297</v>
      </c>
      <c r="B185" s="65" t="s">
        <v>299</v>
      </c>
      <c r="C185" s="21">
        <v>0</v>
      </c>
      <c r="D185" s="22">
        <v>3920</v>
      </c>
      <c r="E185" s="22">
        <v>3920</v>
      </c>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6"/>
      <c r="FG185" s="26"/>
      <c r="FH185" s="26"/>
      <c r="FI185" s="26"/>
      <c r="FJ185" s="26"/>
      <c r="FK185" s="26"/>
      <c r="FL185" s="26"/>
      <c r="FM185" s="26"/>
      <c r="FN185" s="26"/>
      <c r="FO185" s="26"/>
      <c r="FP185" s="26"/>
      <c r="FQ185" s="26"/>
      <c r="FR185" s="26"/>
      <c r="FS185" s="26"/>
      <c r="FT185" s="26"/>
      <c r="FU185" s="26"/>
      <c r="FV185" s="26"/>
      <c r="FW185" s="26"/>
      <c r="FX185" s="26"/>
      <c r="FY185" s="26"/>
      <c r="FZ185" s="26"/>
      <c r="GA185" s="26"/>
      <c r="GB185" s="26"/>
      <c r="GC185" s="26"/>
      <c r="GD185" s="26"/>
      <c r="GE185" s="26"/>
      <c r="GF185" s="26"/>
      <c r="GG185" s="26"/>
      <c r="GH185" s="26"/>
      <c r="GI185" s="26"/>
      <c r="GJ185" s="26"/>
      <c r="GK185" s="26"/>
      <c r="GL185" s="26"/>
      <c r="GM185" s="26"/>
      <c r="GN185" s="26"/>
      <c r="GO185" s="26"/>
      <c r="GP185" s="26"/>
      <c r="GQ185" s="26"/>
      <c r="GR185" s="26"/>
      <c r="GS185" s="26"/>
      <c r="GT185" s="26"/>
      <c r="GU185" s="26"/>
      <c r="GV185" s="26"/>
      <c r="GW185" s="26"/>
      <c r="GX185" s="26"/>
      <c r="GY185" s="26"/>
      <c r="GZ185" s="26"/>
      <c r="HA185" s="26"/>
      <c r="HB185" s="26"/>
      <c r="HC185" s="26"/>
      <c r="HD185" s="26"/>
      <c r="HE185" s="26"/>
      <c r="HF185" s="26"/>
      <c r="HG185" s="26"/>
      <c r="HH185" s="26"/>
      <c r="HI185" s="26"/>
      <c r="HJ185" s="26"/>
      <c r="HK185" s="26"/>
      <c r="HL185" s="26"/>
      <c r="HM185" s="26"/>
      <c r="HN185" s="26"/>
      <c r="HO185" s="26"/>
      <c r="HP185" s="26"/>
      <c r="HQ185" s="26"/>
      <c r="HR185" s="26"/>
      <c r="HS185" s="26"/>
      <c r="HT185" s="26"/>
      <c r="HU185" s="26"/>
      <c r="HV185" s="26"/>
      <c r="HW185" s="26"/>
      <c r="HX185" s="26"/>
      <c r="HY185" s="26"/>
      <c r="HZ185" s="26"/>
      <c r="IA185" s="26"/>
      <c r="IB185" s="26"/>
      <c r="IC185" s="26"/>
      <c r="ID185" s="26"/>
      <c r="IE185" s="26"/>
      <c r="IF185" s="26"/>
    </row>
    <row r="186" spans="1:240" ht="31.5">
      <c r="A186" s="13" t="s">
        <v>300</v>
      </c>
      <c r="B186" s="14" t="s">
        <v>301</v>
      </c>
      <c r="C186" s="15">
        <f>SUM(C187:C227)</f>
        <v>2841876.2999999989</v>
      </c>
      <c r="D186" s="15">
        <f>SUM(D187:D227)</f>
        <v>2816029.399999999</v>
      </c>
      <c r="E186" s="15">
        <f>SUM(E187:E227)</f>
        <v>2869192.4</v>
      </c>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6"/>
      <c r="FJ186" s="26"/>
      <c r="FK186" s="26"/>
      <c r="FL186" s="26"/>
      <c r="FM186" s="26"/>
      <c r="FN186" s="26"/>
      <c r="FO186" s="26"/>
      <c r="FP186" s="26"/>
      <c r="FQ186" s="26"/>
      <c r="FR186" s="26"/>
      <c r="FS186" s="26"/>
      <c r="FT186" s="26"/>
      <c r="FU186" s="26"/>
      <c r="FV186" s="26"/>
      <c r="FW186" s="26"/>
      <c r="FX186" s="26"/>
      <c r="FY186" s="26"/>
      <c r="FZ186" s="26"/>
      <c r="GA186" s="26"/>
      <c r="GB186" s="26"/>
      <c r="GC186" s="26"/>
      <c r="GD186" s="26"/>
      <c r="GE186" s="26"/>
      <c r="GF186" s="26"/>
      <c r="GG186" s="26"/>
      <c r="GH186" s="26"/>
      <c r="GI186" s="26"/>
      <c r="GJ186" s="26"/>
      <c r="GK186" s="26"/>
      <c r="GL186" s="26"/>
      <c r="GM186" s="26"/>
      <c r="GN186" s="26"/>
      <c r="GO186" s="26"/>
      <c r="GP186" s="26"/>
      <c r="GQ186" s="26"/>
      <c r="GR186" s="26"/>
      <c r="GS186" s="26"/>
      <c r="GT186" s="26"/>
      <c r="GU186" s="26"/>
      <c r="GV186" s="26"/>
      <c r="GW186" s="26"/>
      <c r="GX186" s="26"/>
      <c r="GY186" s="26"/>
      <c r="GZ186" s="26"/>
      <c r="HA186" s="26"/>
      <c r="HB186" s="26"/>
      <c r="HC186" s="26"/>
      <c r="HD186" s="26"/>
      <c r="HE186" s="26"/>
      <c r="HF186" s="26"/>
      <c r="HG186" s="26"/>
      <c r="HH186" s="26"/>
      <c r="HI186" s="26"/>
      <c r="HJ186" s="26"/>
      <c r="HK186" s="26"/>
      <c r="HL186" s="26"/>
      <c r="HM186" s="26"/>
      <c r="HN186" s="26"/>
      <c r="HO186" s="26"/>
      <c r="HP186" s="26"/>
      <c r="HQ186" s="26"/>
      <c r="HR186" s="26"/>
      <c r="HS186" s="26"/>
      <c r="HT186" s="26"/>
      <c r="HU186" s="26"/>
      <c r="HV186" s="26"/>
      <c r="HW186" s="26"/>
      <c r="HX186" s="26"/>
      <c r="HY186" s="26"/>
      <c r="HZ186" s="26"/>
      <c r="IA186" s="26"/>
      <c r="IB186" s="26"/>
      <c r="IC186" s="26"/>
      <c r="ID186" s="26"/>
      <c r="IE186" s="26"/>
      <c r="IF186" s="26"/>
    </row>
    <row r="187" spans="1:240" ht="47.25">
      <c r="A187" s="12" t="s">
        <v>302</v>
      </c>
      <c r="B187" s="33" t="s">
        <v>303</v>
      </c>
      <c r="C187" s="21">
        <v>9225.9</v>
      </c>
      <c r="D187" s="22">
        <v>11117.9</v>
      </c>
      <c r="E187" s="22">
        <v>11480.2</v>
      </c>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6"/>
      <c r="FG187" s="26"/>
      <c r="FH187" s="26"/>
      <c r="FI187" s="26"/>
      <c r="FJ187" s="26"/>
      <c r="FK187" s="26"/>
      <c r="FL187" s="26"/>
      <c r="FM187" s="26"/>
      <c r="FN187" s="26"/>
      <c r="FO187" s="26"/>
      <c r="FP187" s="26"/>
      <c r="FQ187" s="26"/>
      <c r="FR187" s="26"/>
      <c r="FS187" s="26"/>
      <c r="FT187" s="26"/>
      <c r="FU187" s="26"/>
      <c r="FV187" s="26"/>
      <c r="FW187" s="26"/>
      <c r="FX187" s="26"/>
      <c r="FY187" s="26"/>
      <c r="FZ187" s="26"/>
      <c r="GA187" s="26"/>
      <c r="GB187" s="26"/>
      <c r="GC187" s="26"/>
      <c r="GD187" s="26"/>
      <c r="GE187" s="26"/>
      <c r="GF187" s="26"/>
      <c r="GG187" s="26"/>
      <c r="GH187" s="26"/>
      <c r="GI187" s="26"/>
      <c r="GJ187" s="26"/>
      <c r="GK187" s="26"/>
      <c r="GL187" s="26"/>
      <c r="GM187" s="26"/>
      <c r="GN187" s="26"/>
      <c r="GO187" s="26"/>
      <c r="GP187" s="26"/>
      <c r="GQ187" s="26"/>
      <c r="GR187" s="26"/>
      <c r="GS187" s="26"/>
      <c r="GT187" s="26"/>
      <c r="GU187" s="26"/>
      <c r="GV187" s="26"/>
      <c r="GW187" s="26"/>
      <c r="GX187" s="26"/>
      <c r="GY187" s="26"/>
      <c r="GZ187" s="26"/>
      <c r="HA187" s="26"/>
      <c r="HB187" s="26"/>
      <c r="HC187" s="26"/>
      <c r="HD187" s="26"/>
      <c r="HE187" s="26"/>
      <c r="HF187" s="26"/>
      <c r="HG187" s="26"/>
      <c r="HH187" s="26"/>
      <c r="HI187" s="26"/>
      <c r="HJ187" s="26"/>
      <c r="HK187" s="26"/>
      <c r="HL187" s="26"/>
      <c r="HM187" s="26"/>
      <c r="HN187" s="26"/>
      <c r="HO187" s="26"/>
      <c r="HP187" s="26"/>
      <c r="HQ187" s="26"/>
      <c r="HR187" s="26"/>
      <c r="HS187" s="26"/>
      <c r="HT187" s="26"/>
      <c r="HU187" s="26"/>
      <c r="HV187" s="26"/>
      <c r="HW187" s="26"/>
      <c r="HX187" s="26"/>
      <c r="HY187" s="26"/>
      <c r="HZ187" s="26"/>
      <c r="IA187" s="26"/>
      <c r="IB187" s="26"/>
      <c r="IC187" s="26"/>
      <c r="ID187" s="26"/>
      <c r="IE187" s="26"/>
      <c r="IF187" s="26"/>
    </row>
    <row r="188" spans="1:240" ht="47.25">
      <c r="A188" s="12" t="s">
        <v>304</v>
      </c>
      <c r="B188" s="33" t="s">
        <v>305</v>
      </c>
      <c r="C188" s="21">
        <v>166607.20000000001</v>
      </c>
      <c r="D188" s="22">
        <v>242589.2</v>
      </c>
      <c r="E188" s="22">
        <v>273694.40000000002</v>
      </c>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c r="FX188" s="26"/>
      <c r="FY188" s="26"/>
      <c r="FZ188" s="26"/>
      <c r="GA188" s="26"/>
      <c r="GB188" s="26"/>
      <c r="GC188" s="26"/>
      <c r="GD188" s="26"/>
      <c r="GE188" s="26"/>
      <c r="GF188" s="26"/>
      <c r="GG188" s="26"/>
      <c r="GH188" s="26"/>
      <c r="GI188" s="26"/>
      <c r="GJ188" s="26"/>
      <c r="GK188" s="26"/>
      <c r="GL188" s="26"/>
      <c r="GM188" s="26"/>
      <c r="GN188" s="26"/>
      <c r="GO188" s="26"/>
      <c r="GP188" s="26"/>
      <c r="GQ188" s="26"/>
      <c r="GR188" s="26"/>
      <c r="GS188" s="26"/>
      <c r="GT188" s="26"/>
      <c r="GU188" s="26"/>
      <c r="GV188" s="26"/>
      <c r="GW188" s="26"/>
      <c r="GX188" s="26"/>
      <c r="GY188" s="26"/>
      <c r="GZ188" s="26"/>
      <c r="HA188" s="26"/>
      <c r="HB188" s="26"/>
      <c r="HC188" s="26"/>
      <c r="HD188" s="26"/>
      <c r="HE188" s="26"/>
      <c r="HF188" s="26"/>
      <c r="HG188" s="26"/>
      <c r="HH188" s="26"/>
      <c r="HI188" s="26"/>
      <c r="HJ188" s="26"/>
      <c r="HK188" s="26"/>
      <c r="HL188" s="26"/>
      <c r="HM188" s="26"/>
      <c r="HN188" s="26"/>
      <c r="HO188" s="26"/>
      <c r="HP188" s="26"/>
      <c r="HQ188" s="26"/>
      <c r="HR188" s="26"/>
      <c r="HS188" s="26"/>
      <c r="HT188" s="26"/>
      <c r="HU188" s="26"/>
      <c r="HV188" s="26"/>
      <c r="HW188" s="26"/>
      <c r="HX188" s="26"/>
      <c r="HY188" s="26"/>
      <c r="HZ188" s="26"/>
      <c r="IA188" s="26"/>
      <c r="IB188" s="26"/>
      <c r="IC188" s="26"/>
      <c r="ID188" s="26"/>
      <c r="IE188" s="26"/>
      <c r="IF188" s="26"/>
    </row>
    <row r="189" spans="1:240" ht="63">
      <c r="A189" s="12" t="s">
        <v>306</v>
      </c>
      <c r="B189" s="33" t="s">
        <v>307</v>
      </c>
      <c r="C189" s="21">
        <v>3972.5</v>
      </c>
      <c r="D189" s="21">
        <v>3972.5</v>
      </c>
      <c r="E189" s="21">
        <v>3972.5</v>
      </c>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6"/>
      <c r="FG189" s="26"/>
      <c r="FH189" s="26"/>
      <c r="FI189" s="26"/>
      <c r="FJ189" s="26"/>
      <c r="FK189" s="26"/>
      <c r="FL189" s="26"/>
      <c r="FM189" s="26"/>
      <c r="FN189" s="26"/>
      <c r="FO189" s="26"/>
      <c r="FP189" s="26"/>
      <c r="FQ189" s="26"/>
      <c r="FR189" s="26"/>
      <c r="FS189" s="26"/>
      <c r="FT189" s="26"/>
      <c r="FU189" s="26"/>
      <c r="FV189" s="26"/>
      <c r="FW189" s="26"/>
      <c r="FX189" s="26"/>
      <c r="FY189" s="26"/>
      <c r="FZ189" s="26"/>
      <c r="GA189" s="26"/>
      <c r="GB189" s="26"/>
      <c r="GC189" s="26"/>
      <c r="GD189" s="26"/>
      <c r="GE189" s="26"/>
      <c r="GF189" s="26"/>
      <c r="GG189" s="26"/>
      <c r="GH189" s="26"/>
      <c r="GI189" s="26"/>
      <c r="GJ189" s="26"/>
      <c r="GK189" s="26"/>
      <c r="GL189" s="26"/>
      <c r="GM189" s="26"/>
      <c r="GN189" s="26"/>
      <c r="GO189" s="26"/>
      <c r="GP189" s="26"/>
      <c r="GQ189" s="26"/>
      <c r="GR189" s="26"/>
      <c r="GS189" s="26"/>
      <c r="GT189" s="26"/>
      <c r="GU189" s="26"/>
      <c r="GV189" s="26"/>
      <c r="GW189" s="26"/>
      <c r="GX189" s="26"/>
      <c r="GY189" s="26"/>
      <c r="GZ189" s="26"/>
      <c r="HA189" s="26"/>
      <c r="HB189" s="26"/>
      <c r="HC189" s="26"/>
      <c r="HD189" s="26"/>
      <c r="HE189" s="26"/>
      <c r="HF189" s="26"/>
      <c r="HG189" s="26"/>
      <c r="HH189" s="26"/>
      <c r="HI189" s="26"/>
      <c r="HJ189" s="26"/>
      <c r="HK189" s="26"/>
      <c r="HL189" s="26"/>
      <c r="HM189" s="26"/>
      <c r="HN189" s="26"/>
      <c r="HO189" s="26"/>
      <c r="HP189" s="26"/>
      <c r="HQ189" s="26"/>
      <c r="HR189" s="26"/>
      <c r="HS189" s="26"/>
      <c r="HT189" s="26"/>
      <c r="HU189" s="26"/>
      <c r="HV189" s="26"/>
      <c r="HW189" s="26"/>
      <c r="HX189" s="26"/>
      <c r="HY189" s="26"/>
      <c r="HZ189" s="26"/>
      <c r="IA189" s="26"/>
      <c r="IB189" s="26"/>
      <c r="IC189" s="26"/>
      <c r="ID189" s="26"/>
      <c r="IE189" s="26"/>
      <c r="IF189" s="26"/>
    </row>
    <row r="190" spans="1:240" ht="94.5">
      <c r="A190" s="12" t="s">
        <v>306</v>
      </c>
      <c r="B190" s="33" t="s">
        <v>308</v>
      </c>
      <c r="C190" s="21">
        <v>236.4</v>
      </c>
      <c r="D190" s="21">
        <v>236.4</v>
      </c>
      <c r="E190" s="21">
        <v>236.4</v>
      </c>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6"/>
      <c r="FG190" s="26"/>
      <c r="FH190" s="26"/>
      <c r="FI190" s="26"/>
      <c r="FJ190" s="26"/>
      <c r="FK190" s="26"/>
      <c r="FL190" s="26"/>
      <c r="FM190" s="26"/>
      <c r="FN190" s="26"/>
      <c r="FO190" s="26"/>
      <c r="FP190" s="26"/>
      <c r="FQ190" s="26"/>
      <c r="FR190" s="26"/>
      <c r="FS190" s="26"/>
      <c r="FT190" s="26"/>
      <c r="FU190" s="26"/>
      <c r="FV190" s="26"/>
      <c r="FW190" s="26"/>
      <c r="FX190" s="26"/>
      <c r="FY190" s="26"/>
      <c r="FZ190" s="26"/>
      <c r="GA190" s="26"/>
      <c r="GB190" s="26"/>
      <c r="GC190" s="26"/>
      <c r="GD190" s="26"/>
      <c r="GE190" s="26"/>
      <c r="GF190" s="26"/>
      <c r="GG190" s="26"/>
      <c r="GH190" s="26"/>
      <c r="GI190" s="26"/>
      <c r="GJ190" s="26"/>
      <c r="GK190" s="26"/>
      <c r="GL190" s="26"/>
      <c r="GM190" s="26"/>
      <c r="GN190" s="26"/>
      <c r="GO190" s="26"/>
      <c r="GP190" s="26"/>
      <c r="GQ190" s="26"/>
      <c r="GR190" s="26"/>
      <c r="GS190" s="26"/>
      <c r="GT190" s="26"/>
      <c r="GU190" s="26"/>
      <c r="GV190" s="26"/>
      <c r="GW190" s="26"/>
      <c r="GX190" s="26"/>
      <c r="GY190" s="26"/>
      <c r="GZ190" s="26"/>
      <c r="HA190" s="26"/>
      <c r="HB190" s="26"/>
      <c r="HC190" s="26"/>
      <c r="HD190" s="26"/>
      <c r="HE190" s="26"/>
      <c r="HF190" s="26"/>
      <c r="HG190" s="26"/>
      <c r="HH190" s="26"/>
      <c r="HI190" s="26"/>
      <c r="HJ190" s="26"/>
      <c r="HK190" s="26"/>
      <c r="HL190" s="26"/>
      <c r="HM190" s="26"/>
      <c r="HN190" s="26"/>
      <c r="HO190" s="26"/>
      <c r="HP190" s="26"/>
      <c r="HQ190" s="26"/>
      <c r="HR190" s="26"/>
      <c r="HS190" s="26"/>
      <c r="HT190" s="26"/>
      <c r="HU190" s="26"/>
      <c r="HV190" s="26"/>
      <c r="HW190" s="26"/>
      <c r="HX190" s="26"/>
      <c r="HY190" s="26"/>
      <c r="HZ190" s="26"/>
      <c r="IA190" s="26"/>
      <c r="IB190" s="26"/>
      <c r="IC190" s="26"/>
      <c r="ID190" s="26"/>
      <c r="IE190" s="26"/>
      <c r="IF190" s="26"/>
    </row>
    <row r="191" spans="1:240" ht="94.5">
      <c r="A191" s="12" t="s">
        <v>306</v>
      </c>
      <c r="B191" s="33" t="s">
        <v>309</v>
      </c>
      <c r="C191" s="21">
        <v>120.7</v>
      </c>
      <c r="D191" s="22">
        <v>110.1</v>
      </c>
      <c r="E191" s="22">
        <v>110.1</v>
      </c>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6"/>
      <c r="FG191" s="26"/>
      <c r="FH191" s="26"/>
      <c r="FI191" s="26"/>
      <c r="FJ191" s="26"/>
      <c r="FK191" s="26"/>
      <c r="FL191" s="26"/>
      <c r="FM191" s="26"/>
      <c r="FN191" s="26"/>
      <c r="FO191" s="26"/>
      <c r="FP191" s="26"/>
      <c r="FQ191" s="26"/>
      <c r="FR191" s="26"/>
      <c r="FS191" s="26"/>
      <c r="FT191" s="26"/>
      <c r="FU191" s="26"/>
      <c r="FV191" s="26"/>
      <c r="FW191" s="26"/>
      <c r="FX191" s="26"/>
      <c r="FY191" s="26"/>
      <c r="FZ191" s="26"/>
      <c r="GA191" s="26"/>
      <c r="GB191" s="26"/>
      <c r="GC191" s="26"/>
      <c r="GD191" s="26"/>
      <c r="GE191" s="26"/>
      <c r="GF191" s="26"/>
      <c r="GG191" s="26"/>
      <c r="GH191" s="26"/>
      <c r="GI191" s="26"/>
      <c r="GJ191" s="26"/>
      <c r="GK191" s="26"/>
      <c r="GL191" s="26"/>
      <c r="GM191" s="26"/>
      <c r="GN191" s="26"/>
      <c r="GO191" s="26"/>
      <c r="GP191" s="26"/>
      <c r="GQ191" s="26"/>
      <c r="GR191" s="26"/>
      <c r="GS191" s="26"/>
      <c r="GT191" s="26"/>
      <c r="GU191" s="26"/>
      <c r="GV191" s="26"/>
      <c r="GW191" s="26"/>
      <c r="GX191" s="26"/>
      <c r="GY191" s="26"/>
      <c r="GZ191" s="26"/>
      <c r="HA191" s="26"/>
      <c r="HB191" s="26"/>
      <c r="HC191" s="26"/>
      <c r="HD191" s="26"/>
      <c r="HE191" s="26"/>
      <c r="HF191" s="26"/>
      <c r="HG191" s="26"/>
      <c r="HH191" s="26"/>
      <c r="HI191" s="26"/>
      <c r="HJ191" s="26"/>
      <c r="HK191" s="26"/>
      <c r="HL191" s="26"/>
      <c r="HM191" s="26"/>
      <c r="HN191" s="26"/>
      <c r="HO191" s="26"/>
      <c r="HP191" s="26"/>
      <c r="HQ191" s="26"/>
      <c r="HR191" s="26"/>
      <c r="HS191" s="26"/>
      <c r="HT191" s="26"/>
      <c r="HU191" s="26"/>
      <c r="HV191" s="26"/>
      <c r="HW191" s="26"/>
      <c r="HX191" s="26"/>
      <c r="HY191" s="26"/>
      <c r="HZ191" s="26"/>
      <c r="IA191" s="26"/>
      <c r="IB191" s="26"/>
      <c r="IC191" s="26"/>
      <c r="ID191" s="26"/>
      <c r="IE191" s="26"/>
      <c r="IF191" s="26"/>
    </row>
    <row r="192" spans="1:240" ht="63">
      <c r="A192" s="12" t="s">
        <v>306</v>
      </c>
      <c r="B192" s="33" t="s">
        <v>310</v>
      </c>
      <c r="C192" s="21">
        <v>458.1</v>
      </c>
      <c r="D192" s="22">
        <v>418.5</v>
      </c>
      <c r="E192" s="22">
        <v>418.5</v>
      </c>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6"/>
      <c r="FG192" s="26"/>
      <c r="FH192" s="26"/>
      <c r="FI192" s="26"/>
      <c r="FJ192" s="26"/>
      <c r="FK192" s="26"/>
      <c r="FL192" s="26"/>
      <c r="FM192" s="26"/>
      <c r="FN192" s="26"/>
      <c r="FO192" s="26"/>
      <c r="FP192" s="26"/>
      <c r="FQ192" s="26"/>
      <c r="FR192" s="26"/>
      <c r="FS192" s="26"/>
      <c r="FT192" s="26"/>
      <c r="FU192" s="26"/>
      <c r="FV192" s="26"/>
      <c r="FW192" s="26"/>
      <c r="FX192" s="26"/>
      <c r="FY192" s="26"/>
      <c r="FZ192" s="26"/>
      <c r="GA192" s="26"/>
      <c r="GB192" s="26"/>
      <c r="GC192" s="26"/>
      <c r="GD192" s="26"/>
      <c r="GE192" s="26"/>
      <c r="GF192" s="26"/>
      <c r="GG192" s="26"/>
      <c r="GH192" s="26"/>
      <c r="GI192" s="26"/>
      <c r="GJ192" s="26"/>
      <c r="GK192" s="26"/>
      <c r="GL192" s="26"/>
      <c r="GM192" s="26"/>
      <c r="GN192" s="26"/>
      <c r="GO192" s="26"/>
      <c r="GP192" s="26"/>
      <c r="GQ192" s="26"/>
      <c r="GR192" s="26"/>
      <c r="GS192" s="26"/>
      <c r="GT192" s="26"/>
      <c r="GU192" s="26"/>
      <c r="GV192" s="26"/>
      <c r="GW192" s="26"/>
      <c r="GX192" s="26"/>
      <c r="GY192" s="26"/>
      <c r="GZ192" s="26"/>
      <c r="HA192" s="26"/>
      <c r="HB192" s="26"/>
      <c r="HC192" s="26"/>
      <c r="HD192" s="26"/>
      <c r="HE192" s="26"/>
      <c r="HF192" s="26"/>
      <c r="HG192" s="26"/>
      <c r="HH192" s="26"/>
      <c r="HI192" s="26"/>
      <c r="HJ192" s="26"/>
      <c r="HK192" s="26"/>
      <c r="HL192" s="26"/>
      <c r="HM192" s="26"/>
      <c r="HN192" s="26"/>
      <c r="HO192" s="26"/>
      <c r="HP192" s="26"/>
      <c r="HQ192" s="26"/>
      <c r="HR192" s="26"/>
      <c r="HS192" s="26"/>
      <c r="HT192" s="26"/>
      <c r="HU192" s="26"/>
      <c r="HV192" s="26"/>
      <c r="HW192" s="26"/>
      <c r="HX192" s="26"/>
      <c r="HY192" s="26"/>
      <c r="HZ192" s="26"/>
      <c r="IA192" s="26"/>
      <c r="IB192" s="26"/>
      <c r="IC192" s="26"/>
      <c r="ID192" s="26"/>
      <c r="IE192" s="26"/>
      <c r="IF192" s="26"/>
    </row>
    <row r="193" spans="1:240" ht="63">
      <c r="A193" s="12" t="s">
        <v>306</v>
      </c>
      <c r="B193" s="33" t="s">
        <v>311</v>
      </c>
      <c r="C193" s="21">
        <v>1066</v>
      </c>
      <c r="D193" s="21">
        <v>1066</v>
      </c>
      <c r="E193" s="21">
        <v>1066</v>
      </c>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6"/>
      <c r="FG193" s="26"/>
      <c r="FH193" s="26"/>
      <c r="FI193" s="26"/>
      <c r="FJ193" s="26"/>
      <c r="FK193" s="26"/>
      <c r="FL193" s="26"/>
      <c r="FM193" s="26"/>
      <c r="FN193" s="26"/>
      <c r="FO193" s="26"/>
      <c r="FP193" s="26"/>
      <c r="FQ193" s="26"/>
      <c r="FR193" s="26"/>
      <c r="FS193" s="26"/>
      <c r="FT193" s="26"/>
      <c r="FU193" s="26"/>
      <c r="FV193" s="26"/>
      <c r="FW193" s="26"/>
      <c r="FX193" s="26"/>
      <c r="FY193" s="26"/>
      <c r="FZ193" s="26"/>
      <c r="GA193" s="26"/>
      <c r="GB193" s="26"/>
      <c r="GC193" s="26"/>
      <c r="GD193" s="26"/>
      <c r="GE193" s="26"/>
      <c r="GF193" s="26"/>
      <c r="GG193" s="26"/>
      <c r="GH193" s="26"/>
      <c r="GI193" s="26"/>
      <c r="GJ193" s="26"/>
      <c r="GK193" s="26"/>
      <c r="GL193" s="26"/>
      <c r="GM193" s="26"/>
      <c r="GN193" s="26"/>
      <c r="GO193" s="26"/>
      <c r="GP193" s="26"/>
      <c r="GQ193" s="26"/>
      <c r="GR193" s="26"/>
      <c r="GS193" s="26"/>
      <c r="GT193" s="26"/>
      <c r="GU193" s="26"/>
      <c r="GV193" s="26"/>
      <c r="GW193" s="26"/>
      <c r="GX193" s="26"/>
      <c r="GY193" s="26"/>
      <c r="GZ193" s="26"/>
      <c r="HA193" s="26"/>
      <c r="HB193" s="26"/>
      <c r="HC193" s="26"/>
      <c r="HD193" s="26"/>
      <c r="HE193" s="26"/>
      <c r="HF193" s="26"/>
      <c r="HG193" s="26"/>
      <c r="HH193" s="26"/>
      <c r="HI193" s="26"/>
      <c r="HJ193" s="26"/>
      <c r="HK193" s="26"/>
      <c r="HL193" s="26"/>
      <c r="HM193" s="26"/>
      <c r="HN193" s="26"/>
      <c r="HO193" s="26"/>
      <c r="HP193" s="26"/>
      <c r="HQ193" s="26"/>
      <c r="HR193" s="26"/>
      <c r="HS193" s="26"/>
      <c r="HT193" s="26"/>
      <c r="HU193" s="26"/>
      <c r="HV193" s="26"/>
      <c r="HW193" s="26"/>
      <c r="HX193" s="26"/>
      <c r="HY193" s="26"/>
      <c r="HZ193" s="26"/>
      <c r="IA193" s="26"/>
      <c r="IB193" s="26"/>
      <c r="IC193" s="26"/>
      <c r="ID193" s="26"/>
      <c r="IE193" s="26"/>
      <c r="IF193" s="26"/>
    </row>
    <row r="194" spans="1:240" s="69" customFormat="1" ht="78.75">
      <c r="A194" s="12" t="s">
        <v>312</v>
      </c>
      <c r="B194" s="33" t="s">
        <v>313</v>
      </c>
      <c r="C194" s="21">
        <v>8166.4</v>
      </c>
      <c r="D194" s="21">
        <v>8166.4</v>
      </c>
      <c r="E194" s="21">
        <v>8166.4</v>
      </c>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6"/>
      <c r="FG194" s="26"/>
      <c r="FH194" s="26"/>
      <c r="FI194" s="26"/>
      <c r="FJ194" s="26"/>
      <c r="FK194" s="26"/>
      <c r="FL194" s="26"/>
      <c r="FM194" s="26"/>
      <c r="FN194" s="26"/>
      <c r="FO194" s="26"/>
      <c r="FP194" s="26"/>
      <c r="FQ194" s="26"/>
      <c r="FR194" s="26"/>
      <c r="FS194" s="26"/>
      <c r="FT194" s="26"/>
      <c r="FU194" s="26"/>
      <c r="FV194" s="26"/>
      <c r="FW194" s="26"/>
      <c r="FX194" s="26"/>
      <c r="FY194" s="26"/>
      <c r="FZ194" s="26"/>
      <c r="GA194" s="26"/>
      <c r="GB194" s="26"/>
      <c r="GC194" s="26"/>
      <c r="GD194" s="26"/>
      <c r="GE194" s="26"/>
      <c r="GF194" s="26"/>
      <c r="GG194" s="26"/>
      <c r="GH194" s="26"/>
      <c r="GI194" s="26"/>
      <c r="GJ194" s="26"/>
      <c r="GK194" s="26"/>
      <c r="GL194" s="26"/>
      <c r="GM194" s="26"/>
      <c r="GN194" s="26"/>
      <c r="GO194" s="26"/>
      <c r="GP194" s="26"/>
      <c r="GQ194" s="26"/>
      <c r="GR194" s="26"/>
      <c r="GS194" s="26"/>
      <c r="GT194" s="26"/>
      <c r="GU194" s="26"/>
      <c r="GV194" s="26"/>
      <c r="GW194" s="26"/>
      <c r="GX194" s="26"/>
      <c r="GY194" s="26"/>
      <c r="GZ194" s="26"/>
      <c r="HA194" s="26"/>
      <c r="HB194" s="26"/>
      <c r="HC194" s="26"/>
      <c r="HD194" s="26"/>
      <c r="HE194" s="26"/>
      <c r="HF194" s="26"/>
      <c r="HG194" s="26"/>
      <c r="HH194" s="26"/>
      <c r="HI194" s="26"/>
      <c r="HJ194" s="26"/>
      <c r="HK194" s="26"/>
      <c r="HL194" s="26"/>
      <c r="HM194" s="26"/>
      <c r="HN194" s="26"/>
      <c r="HO194" s="26"/>
      <c r="HP194" s="26"/>
      <c r="HQ194" s="26"/>
      <c r="HR194" s="26"/>
      <c r="HS194" s="26"/>
      <c r="HT194" s="26"/>
      <c r="HU194" s="26"/>
      <c r="HV194" s="26"/>
      <c r="HW194" s="26"/>
      <c r="HX194" s="26"/>
      <c r="HY194" s="26"/>
      <c r="HZ194" s="26"/>
      <c r="IA194" s="26"/>
      <c r="IB194" s="26"/>
      <c r="IC194" s="26"/>
      <c r="ID194" s="26"/>
      <c r="IE194" s="26"/>
      <c r="IF194" s="26"/>
    </row>
    <row r="195" spans="1:240" ht="94.5">
      <c r="A195" s="12" t="s">
        <v>312</v>
      </c>
      <c r="B195" s="33" t="s">
        <v>314</v>
      </c>
      <c r="C195" s="21">
        <v>11584.5</v>
      </c>
      <c r="D195" s="22">
        <v>12106.9</v>
      </c>
      <c r="E195" s="22">
        <v>12591.2</v>
      </c>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6"/>
      <c r="FG195" s="26"/>
      <c r="FH195" s="26"/>
      <c r="FI195" s="26"/>
      <c r="FJ195" s="26"/>
      <c r="FK195" s="26"/>
      <c r="FL195" s="26"/>
      <c r="FM195" s="26"/>
      <c r="FN195" s="26"/>
      <c r="FO195" s="26"/>
      <c r="FP195" s="26"/>
      <c r="FQ195" s="26"/>
      <c r="FR195" s="26"/>
      <c r="FS195" s="26"/>
      <c r="FT195" s="26"/>
      <c r="FU195" s="26"/>
      <c r="FV195" s="26"/>
      <c r="FW195" s="26"/>
      <c r="FX195" s="26"/>
      <c r="FY195" s="26"/>
      <c r="FZ195" s="26"/>
      <c r="GA195" s="26"/>
      <c r="GB195" s="26"/>
      <c r="GC195" s="26"/>
      <c r="GD195" s="26"/>
      <c r="GE195" s="26"/>
      <c r="GF195" s="26"/>
      <c r="GG195" s="26"/>
      <c r="GH195" s="26"/>
      <c r="GI195" s="26"/>
      <c r="GJ195" s="26"/>
      <c r="GK195" s="26"/>
      <c r="GL195" s="26"/>
      <c r="GM195" s="26"/>
      <c r="GN195" s="26"/>
      <c r="GO195" s="26"/>
      <c r="GP195" s="26"/>
      <c r="GQ195" s="26"/>
      <c r="GR195" s="26"/>
      <c r="GS195" s="26"/>
      <c r="GT195" s="26"/>
      <c r="GU195" s="26"/>
      <c r="GV195" s="26"/>
      <c r="GW195" s="26"/>
      <c r="GX195" s="26"/>
      <c r="GY195" s="26"/>
      <c r="GZ195" s="26"/>
      <c r="HA195" s="26"/>
      <c r="HB195" s="26"/>
      <c r="HC195" s="26"/>
      <c r="HD195" s="26"/>
      <c r="HE195" s="26"/>
      <c r="HF195" s="26"/>
      <c r="HG195" s="26"/>
      <c r="HH195" s="26"/>
      <c r="HI195" s="26"/>
      <c r="HJ195" s="26"/>
      <c r="HK195" s="26"/>
      <c r="HL195" s="26"/>
      <c r="HM195" s="26"/>
      <c r="HN195" s="26"/>
      <c r="HO195" s="26"/>
      <c r="HP195" s="26"/>
      <c r="HQ195" s="26"/>
      <c r="HR195" s="26"/>
      <c r="HS195" s="26"/>
      <c r="HT195" s="26"/>
      <c r="HU195" s="26"/>
      <c r="HV195" s="26"/>
      <c r="HW195" s="26"/>
      <c r="HX195" s="26"/>
      <c r="HY195" s="26"/>
      <c r="HZ195" s="26"/>
      <c r="IA195" s="26"/>
      <c r="IB195" s="26"/>
      <c r="IC195" s="26"/>
      <c r="ID195" s="26"/>
      <c r="IE195" s="26"/>
      <c r="IF195" s="26"/>
    </row>
    <row r="196" spans="1:240" ht="78.75">
      <c r="A196" s="12" t="s">
        <v>312</v>
      </c>
      <c r="B196" s="33" t="s">
        <v>315</v>
      </c>
      <c r="C196" s="21">
        <v>7503.1</v>
      </c>
      <c r="D196" s="22">
        <v>6803</v>
      </c>
      <c r="E196" s="22">
        <v>6803</v>
      </c>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6"/>
      <c r="FJ196" s="26"/>
      <c r="FK196" s="26"/>
      <c r="FL196" s="26"/>
      <c r="FM196" s="26"/>
      <c r="FN196" s="26"/>
      <c r="FO196" s="26"/>
      <c r="FP196" s="26"/>
      <c r="FQ196" s="26"/>
      <c r="FR196" s="26"/>
      <c r="FS196" s="26"/>
      <c r="FT196" s="26"/>
      <c r="FU196" s="26"/>
      <c r="FV196" s="26"/>
      <c r="FW196" s="26"/>
      <c r="FX196" s="26"/>
      <c r="FY196" s="26"/>
      <c r="FZ196" s="26"/>
      <c r="GA196" s="26"/>
      <c r="GB196" s="26"/>
      <c r="GC196" s="26"/>
      <c r="GD196" s="26"/>
      <c r="GE196" s="26"/>
      <c r="GF196" s="26"/>
      <c r="GG196" s="26"/>
      <c r="GH196" s="26"/>
      <c r="GI196" s="26"/>
      <c r="GJ196" s="26"/>
      <c r="GK196" s="26"/>
      <c r="GL196" s="26"/>
      <c r="GM196" s="26"/>
      <c r="GN196" s="26"/>
      <c r="GO196" s="26"/>
      <c r="GP196" s="26"/>
      <c r="GQ196" s="26"/>
      <c r="GR196" s="26"/>
      <c r="GS196" s="26"/>
      <c r="GT196" s="26"/>
      <c r="GU196" s="26"/>
      <c r="GV196" s="26"/>
      <c r="GW196" s="26"/>
      <c r="GX196" s="26"/>
      <c r="GY196" s="26"/>
      <c r="GZ196" s="26"/>
      <c r="HA196" s="26"/>
      <c r="HB196" s="26"/>
      <c r="HC196" s="26"/>
      <c r="HD196" s="26"/>
      <c r="HE196" s="26"/>
      <c r="HF196" s="26"/>
      <c r="HG196" s="26"/>
      <c r="HH196" s="26"/>
      <c r="HI196" s="26"/>
      <c r="HJ196" s="26"/>
      <c r="HK196" s="26"/>
      <c r="HL196" s="26"/>
      <c r="HM196" s="26"/>
      <c r="HN196" s="26"/>
      <c r="HO196" s="26"/>
      <c r="HP196" s="26"/>
      <c r="HQ196" s="26"/>
      <c r="HR196" s="26"/>
      <c r="HS196" s="26"/>
      <c r="HT196" s="26"/>
      <c r="HU196" s="26"/>
      <c r="HV196" s="26"/>
      <c r="HW196" s="26"/>
      <c r="HX196" s="26"/>
      <c r="HY196" s="26"/>
      <c r="HZ196" s="26"/>
      <c r="IA196" s="26"/>
      <c r="IB196" s="26"/>
      <c r="IC196" s="26"/>
      <c r="ID196" s="26"/>
      <c r="IE196" s="26"/>
      <c r="IF196" s="26"/>
    </row>
    <row r="197" spans="1:240" ht="47.25">
      <c r="A197" s="12" t="s">
        <v>312</v>
      </c>
      <c r="B197" s="33" t="s">
        <v>316</v>
      </c>
      <c r="C197" s="21">
        <v>59263</v>
      </c>
      <c r="D197" s="22">
        <v>61633.5</v>
      </c>
      <c r="E197" s="22">
        <v>64098.9</v>
      </c>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6"/>
      <c r="FG197" s="26"/>
      <c r="FH197" s="26"/>
      <c r="FI197" s="26"/>
      <c r="FJ197" s="26"/>
      <c r="FK197" s="26"/>
      <c r="FL197" s="26"/>
      <c r="FM197" s="26"/>
      <c r="FN197" s="26"/>
      <c r="FO197" s="26"/>
      <c r="FP197" s="26"/>
      <c r="FQ197" s="26"/>
      <c r="FR197" s="26"/>
      <c r="FS197" s="26"/>
      <c r="FT197" s="26"/>
      <c r="FU197" s="26"/>
      <c r="FV197" s="26"/>
      <c r="FW197" s="26"/>
      <c r="FX197" s="26"/>
      <c r="FY197" s="26"/>
      <c r="FZ197" s="26"/>
      <c r="GA197" s="26"/>
      <c r="GB197" s="26"/>
      <c r="GC197" s="26"/>
      <c r="GD197" s="26"/>
      <c r="GE197" s="26"/>
      <c r="GF197" s="26"/>
      <c r="GG197" s="26"/>
      <c r="GH197" s="26"/>
      <c r="GI197" s="26"/>
      <c r="GJ197" s="26"/>
      <c r="GK197" s="26"/>
      <c r="GL197" s="26"/>
      <c r="GM197" s="26"/>
      <c r="GN197" s="26"/>
      <c r="GO197" s="26"/>
      <c r="GP197" s="26"/>
      <c r="GQ197" s="26"/>
      <c r="GR197" s="26"/>
      <c r="GS197" s="26"/>
      <c r="GT197" s="26"/>
      <c r="GU197" s="26"/>
      <c r="GV197" s="26"/>
      <c r="GW197" s="26"/>
      <c r="GX197" s="26"/>
      <c r="GY197" s="26"/>
      <c r="GZ197" s="26"/>
      <c r="HA197" s="26"/>
      <c r="HB197" s="26"/>
      <c r="HC197" s="26"/>
      <c r="HD197" s="26"/>
      <c r="HE197" s="26"/>
      <c r="HF197" s="26"/>
      <c r="HG197" s="26"/>
      <c r="HH197" s="26"/>
      <c r="HI197" s="26"/>
      <c r="HJ197" s="26"/>
      <c r="HK197" s="26"/>
      <c r="HL197" s="26"/>
      <c r="HM197" s="26"/>
      <c r="HN197" s="26"/>
      <c r="HO197" s="26"/>
      <c r="HP197" s="26"/>
      <c r="HQ197" s="26"/>
      <c r="HR197" s="26"/>
      <c r="HS197" s="26"/>
      <c r="HT197" s="26"/>
      <c r="HU197" s="26"/>
      <c r="HV197" s="26"/>
      <c r="HW197" s="26"/>
      <c r="HX197" s="26"/>
      <c r="HY197" s="26"/>
      <c r="HZ197" s="26"/>
      <c r="IA197" s="26"/>
      <c r="IB197" s="26"/>
      <c r="IC197" s="26"/>
      <c r="ID197" s="26"/>
      <c r="IE197" s="26"/>
      <c r="IF197" s="26"/>
    </row>
    <row r="198" spans="1:240" ht="63">
      <c r="A198" s="12" t="s">
        <v>312</v>
      </c>
      <c r="B198" s="33" t="s">
        <v>317</v>
      </c>
      <c r="C198" s="21">
        <v>1850.3</v>
      </c>
      <c r="D198" s="21">
        <v>1850.3</v>
      </c>
      <c r="E198" s="21">
        <v>1850.3</v>
      </c>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6"/>
      <c r="FG198" s="26"/>
      <c r="FH198" s="26"/>
      <c r="FI198" s="26"/>
      <c r="FJ198" s="26"/>
      <c r="FK198" s="26"/>
      <c r="FL198" s="26"/>
      <c r="FM198" s="26"/>
      <c r="FN198" s="26"/>
      <c r="FO198" s="26"/>
      <c r="FP198" s="26"/>
      <c r="FQ198" s="26"/>
      <c r="FR198" s="26"/>
      <c r="FS198" s="26"/>
      <c r="FT198" s="26"/>
      <c r="FU198" s="26"/>
      <c r="FV198" s="26"/>
      <c r="FW198" s="26"/>
      <c r="FX198" s="26"/>
      <c r="FY198" s="26"/>
      <c r="FZ198" s="26"/>
      <c r="GA198" s="26"/>
      <c r="GB198" s="26"/>
      <c r="GC198" s="26"/>
      <c r="GD198" s="26"/>
      <c r="GE198" s="26"/>
      <c r="GF198" s="26"/>
      <c r="GG198" s="26"/>
      <c r="GH198" s="26"/>
      <c r="GI198" s="26"/>
      <c r="GJ198" s="26"/>
      <c r="GK198" s="26"/>
      <c r="GL198" s="26"/>
      <c r="GM198" s="26"/>
      <c r="GN198" s="26"/>
      <c r="GO198" s="26"/>
      <c r="GP198" s="26"/>
      <c r="GQ198" s="26"/>
      <c r="GR198" s="26"/>
      <c r="GS198" s="26"/>
      <c r="GT198" s="26"/>
      <c r="GU198" s="26"/>
      <c r="GV198" s="26"/>
      <c r="GW198" s="26"/>
      <c r="GX198" s="26"/>
      <c r="GY198" s="26"/>
      <c r="GZ198" s="26"/>
      <c r="HA198" s="26"/>
      <c r="HB198" s="26"/>
      <c r="HC198" s="26"/>
      <c r="HD198" s="26"/>
      <c r="HE198" s="26"/>
      <c r="HF198" s="26"/>
      <c r="HG198" s="26"/>
      <c r="HH198" s="26"/>
      <c r="HI198" s="26"/>
      <c r="HJ198" s="26"/>
      <c r="HK198" s="26"/>
      <c r="HL198" s="26"/>
      <c r="HM198" s="26"/>
      <c r="HN198" s="26"/>
      <c r="HO198" s="26"/>
      <c r="HP198" s="26"/>
      <c r="HQ198" s="26"/>
      <c r="HR198" s="26"/>
      <c r="HS198" s="26"/>
      <c r="HT198" s="26"/>
      <c r="HU198" s="26"/>
      <c r="HV198" s="26"/>
      <c r="HW198" s="26"/>
      <c r="HX198" s="26"/>
      <c r="HY198" s="26"/>
      <c r="HZ198" s="26"/>
      <c r="IA198" s="26"/>
      <c r="IB198" s="26"/>
      <c r="IC198" s="26"/>
      <c r="ID198" s="26"/>
      <c r="IE198" s="26"/>
      <c r="IF198" s="26"/>
    </row>
    <row r="199" spans="1:240" ht="63">
      <c r="A199" s="66" t="s">
        <v>312</v>
      </c>
      <c r="B199" s="39" t="s">
        <v>318</v>
      </c>
      <c r="C199" s="21">
        <v>0.1</v>
      </c>
      <c r="D199" s="22">
        <v>0.1</v>
      </c>
      <c r="E199" s="22">
        <v>0.1</v>
      </c>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6"/>
      <c r="FG199" s="26"/>
      <c r="FH199" s="26"/>
      <c r="FI199" s="26"/>
      <c r="FJ199" s="26"/>
      <c r="FK199" s="26"/>
      <c r="FL199" s="26"/>
      <c r="FM199" s="26"/>
      <c r="FN199" s="26"/>
      <c r="FO199" s="26"/>
      <c r="FP199" s="26"/>
      <c r="FQ199" s="26"/>
      <c r="FR199" s="26"/>
      <c r="FS199" s="26"/>
      <c r="FT199" s="26"/>
      <c r="FU199" s="26"/>
      <c r="FV199" s="26"/>
      <c r="FW199" s="26"/>
      <c r="FX199" s="26"/>
      <c r="FY199" s="26"/>
      <c r="FZ199" s="26"/>
      <c r="GA199" s="26"/>
      <c r="GB199" s="26"/>
      <c r="GC199" s="26"/>
      <c r="GD199" s="26"/>
      <c r="GE199" s="26"/>
      <c r="GF199" s="26"/>
      <c r="GG199" s="26"/>
      <c r="GH199" s="26"/>
      <c r="GI199" s="26"/>
      <c r="GJ199" s="26"/>
      <c r="GK199" s="26"/>
      <c r="GL199" s="26"/>
      <c r="GM199" s="26"/>
      <c r="GN199" s="26"/>
      <c r="GO199" s="26"/>
      <c r="GP199" s="26"/>
      <c r="GQ199" s="26"/>
      <c r="GR199" s="26"/>
      <c r="GS199" s="26"/>
      <c r="GT199" s="26"/>
      <c r="GU199" s="26"/>
      <c r="GV199" s="26"/>
      <c r="GW199" s="26"/>
      <c r="GX199" s="26"/>
      <c r="GY199" s="26"/>
      <c r="GZ199" s="26"/>
      <c r="HA199" s="26"/>
      <c r="HB199" s="26"/>
      <c r="HC199" s="26"/>
      <c r="HD199" s="26"/>
      <c r="HE199" s="26"/>
      <c r="HF199" s="26"/>
      <c r="HG199" s="26"/>
      <c r="HH199" s="26"/>
      <c r="HI199" s="26"/>
      <c r="HJ199" s="26"/>
      <c r="HK199" s="26"/>
      <c r="HL199" s="26"/>
      <c r="HM199" s="26"/>
      <c r="HN199" s="26"/>
      <c r="HO199" s="26"/>
      <c r="HP199" s="26"/>
      <c r="HQ199" s="26"/>
      <c r="HR199" s="26"/>
      <c r="HS199" s="26"/>
      <c r="HT199" s="26"/>
      <c r="HU199" s="26"/>
      <c r="HV199" s="26"/>
      <c r="HW199" s="26"/>
      <c r="HX199" s="26"/>
      <c r="HY199" s="26"/>
      <c r="HZ199" s="26"/>
      <c r="IA199" s="26"/>
      <c r="IB199" s="26"/>
      <c r="IC199" s="26"/>
      <c r="ID199" s="26"/>
      <c r="IE199" s="26"/>
      <c r="IF199" s="26"/>
    </row>
    <row r="200" spans="1:240" ht="78.75">
      <c r="A200" s="66" t="s">
        <v>312</v>
      </c>
      <c r="B200" s="39" t="s">
        <v>319</v>
      </c>
      <c r="C200" s="21">
        <v>13320.8</v>
      </c>
      <c r="D200" s="21">
        <v>10090.5</v>
      </c>
      <c r="E200" s="21">
        <v>10090.5</v>
      </c>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6"/>
      <c r="FG200" s="26"/>
      <c r="FH200" s="26"/>
      <c r="FI200" s="26"/>
      <c r="FJ200" s="26"/>
      <c r="FK200" s="26"/>
      <c r="FL200" s="26"/>
      <c r="FM200" s="26"/>
      <c r="FN200" s="26"/>
      <c r="FO200" s="26"/>
      <c r="FP200" s="26"/>
      <c r="FQ200" s="26"/>
      <c r="FR200" s="26"/>
      <c r="FS200" s="26"/>
      <c r="FT200" s="26"/>
      <c r="FU200" s="26"/>
      <c r="FV200" s="26"/>
      <c r="FW200" s="26"/>
      <c r="FX200" s="26"/>
      <c r="FY200" s="26"/>
      <c r="FZ200" s="26"/>
      <c r="GA200" s="26"/>
      <c r="GB200" s="26"/>
      <c r="GC200" s="26"/>
      <c r="GD200" s="26"/>
      <c r="GE200" s="26"/>
      <c r="GF200" s="26"/>
      <c r="GG200" s="26"/>
      <c r="GH200" s="26"/>
      <c r="GI200" s="26"/>
      <c r="GJ200" s="26"/>
      <c r="GK200" s="26"/>
      <c r="GL200" s="26"/>
      <c r="GM200" s="26"/>
      <c r="GN200" s="26"/>
      <c r="GO200" s="26"/>
      <c r="GP200" s="26"/>
      <c r="GQ200" s="26"/>
      <c r="GR200" s="26"/>
      <c r="GS200" s="26"/>
      <c r="GT200" s="26"/>
      <c r="GU200" s="26"/>
      <c r="GV200" s="26"/>
      <c r="GW200" s="26"/>
      <c r="GX200" s="26"/>
      <c r="GY200" s="26"/>
      <c r="GZ200" s="26"/>
      <c r="HA200" s="26"/>
      <c r="HB200" s="26"/>
      <c r="HC200" s="26"/>
      <c r="HD200" s="26"/>
      <c r="HE200" s="26"/>
      <c r="HF200" s="26"/>
      <c r="HG200" s="26"/>
      <c r="HH200" s="26"/>
      <c r="HI200" s="26"/>
      <c r="HJ200" s="26"/>
      <c r="HK200" s="26"/>
      <c r="HL200" s="26"/>
      <c r="HM200" s="26"/>
      <c r="HN200" s="26"/>
      <c r="HO200" s="26"/>
      <c r="HP200" s="26"/>
      <c r="HQ200" s="26"/>
      <c r="HR200" s="26"/>
      <c r="HS200" s="26"/>
      <c r="HT200" s="26"/>
      <c r="HU200" s="26"/>
      <c r="HV200" s="26"/>
      <c r="HW200" s="26"/>
      <c r="HX200" s="26"/>
      <c r="HY200" s="26"/>
      <c r="HZ200" s="26"/>
      <c r="IA200" s="26"/>
      <c r="IB200" s="26"/>
      <c r="IC200" s="26"/>
      <c r="ID200" s="26"/>
      <c r="IE200" s="26"/>
      <c r="IF200" s="26"/>
    </row>
    <row r="201" spans="1:240" ht="63">
      <c r="A201" s="12" t="s">
        <v>312</v>
      </c>
      <c r="B201" s="33" t="s">
        <v>320</v>
      </c>
      <c r="C201" s="21">
        <v>26474</v>
      </c>
      <c r="D201" s="22">
        <v>27533</v>
      </c>
      <c r="E201" s="22">
        <v>28634.3</v>
      </c>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6"/>
      <c r="FG201" s="26"/>
      <c r="FH201" s="26"/>
      <c r="FI201" s="26"/>
      <c r="FJ201" s="26"/>
      <c r="FK201" s="26"/>
      <c r="FL201" s="26"/>
      <c r="FM201" s="26"/>
      <c r="FN201" s="26"/>
      <c r="FO201" s="26"/>
      <c r="FP201" s="26"/>
      <c r="FQ201" s="26"/>
      <c r="FR201" s="26"/>
      <c r="FS201" s="26"/>
      <c r="FT201" s="26"/>
      <c r="FU201" s="26"/>
      <c r="FV201" s="26"/>
      <c r="FW201" s="26"/>
      <c r="FX201" s="26"/>
      <c r="FY201" s="26"/>
      <c r="FZ201" s="26"/>
      <c r="GA201" s="26"/>
      <c r="GB201" s="26"/>
      <c r="GC201" s="26"/>
      <c r="GD201" s="26"/>
      <c r="GE201" s="26"/>
      <c r="GF201" s="26"/>
      <c r="GG201" s="26"/>
      <c r="GH201" s="26"/>
      <c r="GI201" s="26"/>
      <c r="GJ201" s="26"/>
      <c r="GK201" s="26"/>
      <c r="GL201" s="26"/>
      <c r="GM201" s="26"/>
      <c r="GN201" s="26"/>
      <c r="GO201" s="26"/>
      <c r="GP201" s="26"/>
      <c r="GQ201" s="26"/>
      <c r="GR201" s="26"/>
      <c r="GS201" s="26"/>
      <c r="GT201" s="26"/>
      <c r="GU201" s="26"/>
      <c r="GV201" s="26"/>
      <c r="GW201" s="26"/>
      <c r="GX201" s="26"/>
      <c r="GY201" s="26"/>
      <c r="GZ201" s="26"/>
      <c r="HA201" s="26"/>
      <c r="HB201" s="26"/>
      <c r="HC201" s="26"/>
      <c r="HD201" s="26"/>
      <c r="HE201" s="26"/>
      <c r="HF201" s="26"/>
      <c r="HG201" s="26"/>
      <c r="HH201" s="26"/>
      <c r="HI201" s="26"/>
      <c r="HJ201" s="26"/>
      <c r="HK201" s="26"/>
      <c r="HL201" s="26"/>
      <c r="HM201" s="26"/>
      <c r="HN201" s="26"/>
      <c r="HO201" s="26"/>
      <c r="HP201" s="26"/>
      <c r="HQ201" s="26"/>
      <c r="HR201" s="26"/>
      <c r="HS201" s="26"/>
      <c r="HT201" s="26"/>
      <c r="HU201" s="26"/>
      <c r="HV201" s="26"/>
      <c r="HW201" s="26"/>
      <c r="HX201" s="26"/>
      <c r="HY201" s="26"/>
      <c r="HZ201" s="26"/>
      <c r="IA201" s="26"/>
      <c r="IB201" s="26"/>
      <c r="IC201" s="26"/>
      <c r="ID201" s="26"/>
      <c r="IE201" s="26"/>
      <c r="IF201" s="26"/>
    </row>
    <row r="202" spans="1:240" ht="63">
      <c r="A202" s="12" t="s">
        <v>312</v>
      </c>
      <c r="B202" s="33" t="s">
        <v>321</v>
      </c>
      <c r="C202" s="21">
        <v>178499.20000000001</v>
      </c>
      <c r="D202" s="22">
        <v>192064.8</v>
      </c>
      <c r="E202" s="22">
        <v>199747.4</v>
      </c>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6"/>
      <c r="FG202" s="26"/>
      <c r="FH202" s="26"/>
      <c r="FI202" s="26"/>
      <c r="FJ202" s="26"/>
      <c r="FK202" s="26"/>
      <c r="FL202" s="26"/>
      <c r="FM202" s="26"/>
      <c r="FN202" s="26"/>
      <c r="FO202" s="26"/>
      <c r="FP202" s="26"/>
      <c r="FQ202" s="26"/>
      <c r="FR202" s="26"/>
      <c r="FS202" s="26"/>
      <c r="FT202" s="26"/>
      <c r="FU202" s="26"/>
      <c r="FV202" s="26"/>
      <c r="FW202" s="26"/>
      <c r="FX202" s="26"/>
      <c r="FY202" s="26"/>
      <c r="FZ202" s="26"/>
      <c r="GA202" s="26"/>
      <c r="GB202" s="26"/>
      <c r="GC202" s="26"/>
      <c r="GD202" s="26"/>
      <c r="GE202" s="26"/>
      <c r="GF202" s="26"/>
      <c r="GG202" s="26"/>
      <c r="GH202" s="26"/>
      <c r="GI202" s="26"/>
      <c r="GJ202" s="26"/>
      <c r="GK202" s="26"/>
      <c r="GL202" s="26"/>
      <c r="GM202" s="26"/>
      <c r="GN202" s="26"/>
      <c r="GO202" s="26"/>
      <c r="GP202" s="26"/>
      <c r="GQ202" s="26"/>
      <c r="GR202" s="26"/>
      <c r="GS202" s="26"/>
      <c r="GT202" s="26"/>
      <c r="GU202" s="26"/>
      <c r="GV202" s="26"/>
      <c r="GW202" s="26"/>
      <c r="GX202" s="26"/>
      <c r="GY202" s="26"/>
      <c r="GZ202" s="26"/>
      <c r="HA202" s="26"/>
      <c r="HB202" s="26"/>
      <c r="HC202" s="26"/>
      <c r="HD202" s="26"/>
      <c r="HE202" s="26"/>
      <c r="HF202" s="26"/>
      <c r="HG202" s="26"/>
      <c r="HH202" s="26"/>
      <c r="HI202" s="26"/>
      <c r="HJ202" s="26"/>
      <c r="HK202" s="26"/>
      <c r="HL202" s="26"/>
      <c r="HM202" s="26"/>
      <c r="HN202" s="26"/>
      <c r="HO202" s="26"/>
      <c r="HP202" s="26"/>
      <c r="HQ202" s="26"/>
      <c r="HR202" s="26"/>
      <c r="HS202" s="26"/>
      <c r="HT202" s="26"/>
      <c r="HU202" s="26"/>
      <c r="HV202" s="26"/>
      <c r="HW202" s="26"/>
      <c r="HX202" s="26"/>
      <c r="HY202" s="26"/>
      <c r="HZ202" s="26"/>
      <c r="IA202" s="26"/>
      <c r="IB202" s="26"/>
      <c r="IC202" s="26"/>
      <c r="ID202" s="26"/>
      <c r="IE202" s="26"/>
      <c r="IF202" s="26"/>
    </row>
    <row r="203" spans="1:240" ht="63">
      <c r="A203" s="12" t="s">
        <v>312</v>
      </c>
      <c r="B203" s="33" t="s">
        <v>322</v>
      </c>
      <c r="C203" s="21">
        <v>133158.5</v>
      </c>
      <c r="D203" s="22">
        <v>138326</v>
      </c>
      <c r="E203" s="22">
        <v>143700.29999999999</v>
      </c>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6"/>
      <c r="FG203" s="26"/>
      <c r="FH203" s="26"/>
      <c r="FI203" s="26"/>
      <c r="FJ203" s="26"/>
      <c r="FK203" s="26"/>
      <c r="FL203" s="26"/>
      <c r="FM203" s="26"/>
      <c r="FN203" s="26"/>
      <c r="FO203" s="26"/>
      <c r="FP203" s="26"/>
      <c r="FQ203" s="26"/>
      <c r="FR203" s="26"/>
      <c r="FS203" s="26"/>
      <c r="FT203" s="26"/>
      <c r="FU203" s="26"/>
      <c r="FV203" s="26"/>
      <c r="FW203" s="26"/>
      <c r="FX203" s="26"/>
      <c r="FY203" s="26"/>
      <c r="FZ203" s="26"/>
      <c r="GA203" s="26"/>
      <c r="GB203" s="26"/>
      <c r="GC203" s="26"/>
      <c r="GD203" s="26"/>
      <c r="GE203" s="26"/>
      <c r="GF203" s="26"/>
      <c r="GG203" s="26"/>
      <c r="GH203" s="26"/>
      <c r="GI203" s="26"/>
      <c r="GJ203" s="26"/>
      <c r="GK203" s="26"/>
      <c r="GL203" s="26"/>
      <c r="GM203" s="26"/>
      <c r="GN203" s="26"/>
      <c r="GO203" s="26"/>
      <c r="GP203" s="26"/>
      <c r="GQ203" s="26"/>
      <c r="GR203" s="26"/>
      <c r="GS203" s="26"/>
      <c r="GT203" s="26"/>
      <c r="GU203" s="26"/>
      <c r="GV203" s="26"/>
      <c r="GW203" s="26"/>
      <c r="GX203" s="26"/>
      <c r="GY203" s="26"/>
      <c r="GZ203" s="26"/>
      <c r="HA203" s="26"/>
      <c r="HB203" s="26"/>
      <c r="HC203" s="26"/>
      <c r="HD203" s="26"/>
      <c r="HE203" s="26"/>
      <c r="HF203" s="26"/>
      <c r="HG203" s="26"/>
      <c r="HH203" s="26"/>
      <c r="HI203" s="26"/>
      <c r="HJ203" s="26"/>
      <c r="HK203" s="26"/>
      <c r="HL203" s="26"/>
      <c r="HM203" s="26"/>
      <c r="HN203" s="26"/>
      <c r="HO203" s="26"/>
      <c r="HP203" s="26"/>
      <c r="HQ203" s="26"/>
      <c r="HR203" s="26"/>
      <c r="HS203" s="26"/>
      <c r="HT203" s="26"/>
      <c r="HU203" s="26"/>
      <c r="HV203" s="26"/>
      <c r="HW203" s="26"/>
      <c r="HX203" s="26"/>
      <c r="HY203" s="26"/>
      <c r="HZ203" s="26"/>
      <c r="IA203" s="26"/>
      <c r="IB203" s="26"/>
      <c r="IC203" s="26"/>
      <c r="ID203" s="26"/>
      <c r="IE203" s="26"/>
      <c r="IF203" s="26"/>
    </row>
    <row r="204" spans="1:240" ht="78.75">
      <c r="A204" s="12" t="s">
        <v>312</v>
      </c>
      <c r="B204" s="33" t="s">
        <v>323</v>
      </c>
      <c r="C204" s="21">
        <v>56400</v>
      </c>
      <c r="D204" s="22">
        <v>81876.5</v>
      </c>
      <c r="E204" s="22">
        <v>82827.199999999997</v>
      </c>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6"/>
      <c r="FG204" s="26"/>
      <c r="FH204" s="26"/>
      <c r="FI204" s="26"/>
      <c r="FJ204" s="26"/>
      <c r="FK204" s="26"/>
      <c r="FL204" s="26"/>
      <c r="FM204" s="26"/>
      <c r="FN204" s="26"/>
      <c r="FO204" s="26"/>
      <c r="FP204" s="26"/>
      <c r="FQ204" s="26"/>
      <c r="FR204" s="26"/>
      <c r="FS204" s="26"/>
      <c r="FT204" s="26"/>
      <c r="FU204" s="26"/>
      <c r="FV204" s="26"/>
      <c r="FW204" s="26"/>
      <c r="FX204" s="26"/>
      <c r="FY204" s="26"/>
      <c r="FZ204" s="26"/>
      <c r="GA204" s="26"/>
      <c r="GB204" s="26"/>
      <c r="GC204" s="26"/>
      <c r="GD204" s="26"/>
      <c r="GE204" s="26"/>
      <c r="GF204" s="26"/>
      <c r="GG204" s="26"/>
      <c r="GH204" s="26"/>
      <c r="GI204" s="26"/>
      <c r="GJ204" s="26"/>
      <c r="GK204" s="26"/>
      <c r="GL204" s="26"/>
      <c r="GM204" s="26"/>
      <c r="GN204" s="26"/>
      <c r="GO204" s="26"/>
      <c r="GP204" s="26"/>
      <c r="GQ204" s="26"/>
      <c r="GR204" s="26"/>
      <c r="GS204" s="26"/>
      <c r="GT204" s="26"/>
      <c r="GU204" s="26"/>
      <c r="GV204" s="26"/>
      <c r="GW204" s="26"/>
      <c r="GX204" s="26"/>
      <c r="GY204" s="26"/>
      <c r="GZ204" s="26"/>
      <c r="HA204" s="26"/>
      <c r="HB204" s="26"/>
      <c r="HC204" s="26"/>
      <c r="HD204" s="26"/>
      <c r="HE204" s="26"/>
      <c r="HF204" s="26"/>
      <c r="HG204" s="26"/>
      <c r="HH204" s="26"/>
      <c r="HI204" s="26"/>
      <c r="HJ204" s="26"/>
      <c r="HK204" s="26"/>
      <c r="HL204" s="26"/>
      <c r="HM204" s="26"/>
      <c r="HN204" s="26"/>
      <c r="HO204" s="26"/>
      <c r="HP204" s="26"/>
      <c r="HQ204" s="26"/>
      <c r="HR204" s="26"/>
      <c r="HS204" s="26"/>
      <c r="HT204" s="26"/>
      <c r="HU204" s="26"/>
      <c r="HV204" s="26"/>
      <c r="HW204" s="26"/>
      <c r="HX204" s="26"/>
      <c r="HY204" s="26"/>
      <c r="HZ204" s="26"/>
      <c r="IA204" s="26"/>
      <c r="IB204" s="26"/>
      <c r="IC204" s="26"/>
      <c r="ID204" s="26"/>
      <c r="IE204" s="26"/>
      <c r="IF204" s="26"/>
    </row>
    <row r="205" spans="1:240" ht="94.5">
      <c r="A205" s="12" t="s">
        <v>312</v>
      </c>
      <c r="B205" s="33" t="s">
        <v>324</v>
      </c>
      <c r="C205" s="21">
        <v>515.9</v>
      </c>
      <c r="D205" s="22">
        <v>536.5</v>
      </c>
      <c r="E205" s="22">
        <v>558</v>
      </c>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c r="FD205" s="26"/>
      <c r="FE205" s="26"/>
      <c r="FF205" s="26"/>
      <c r="FG205" s="26"/>
      <c r="FH205" s="26"/>
      <c r="FI205" s="26"/>
      <c r="FJ205" s="26"/>
      <c r="FK205" s="26"/>
      <c r="FL205" s="26"/>
      <c r="FM205" s="26"/>
      <c r="FN205" s="26"/>
      <c r="FO205" s="26"/>
      <c r="FP205" s="26"/>
      <c r="FQ205" s="26"/>
      <c r="FR205" s="26"/>
      <c r="FS205" s="26"/>
      <c r="FT205" s="26"/>
      <c r="FU205" s="26"/>
      <c r="FV205" s="26"/>
      <c r="FW205" s="26"/>
      <c r="FX205" s="26"/>
      <c r="FY205" s="26"/>
      <c r="FZ205" s="26"/>
      <c r="GA205" s="26"/>
      <c r="GB205" s="26"/>
      <c r="GC205" s="26"/>
      <c r="GD205" s="26"/>
      <c r="GE205" s="26"/>
      <c r="GF205" s="26"/>
      <c r="GG205" s="26"/>
      <c r="GH205" s="26"/>
      <c r="GI205" s="26"/>
      <c r="GJ205" s="26"/>
      <c r="GK205" s="26"/>
      <c r="GL205" s="26"/>
      <c r="GM205" s="26"/>
      <c r="GN205" s="26"/>
      <c r="GO205" s="26"/>
      <c r="GP205" s="26"/>
      <c r="GQ205" s="26"/>
      <c r="GR205" s="26"/>
      <c r="GS205" s="26"/>
      <c r="GT205" s="26"/>
      <c r="GU205" s="26"/>
      <c r="GV205" s="26"/>
      <c r="GW205" s="26"/>
      <c r="GX205" s="26"/>
      <c r="GY205" s="26"/>
      <c r="GZ205" s="26"/>
      <c r="HA205" s="26"/>
      <c r="HB205" s="26"/>
      <c r="HC205" s="26"/>
      <c r="HD205" s="26"/>
      <c r="HE205" s="26"/>
      <c r="HF205" s="26"/>
      <c r="HG205" s="26"/>
      <c r="HH205" s="26"/>
      <c r="HI205" s="26"/>
      <c r="HJ205" s="26"/>
      <c r="HK205" s="26"/>
      <c r="HL205" s="26"/>
      <c r="HM205" s="26"/>
      <c r="HN205" s="26"/>
      <c r="HO205" s="26"/>
      <c r="HP205" s="26"/>
      <c r="HQ205" s="26"/>
      <c r="HR205" s="26"/>
      <c r="HS205" s="26"/>
      <c r="HT205" s="26"/>
      <c r="HU205" s="26"/>
      <c r="HV205" s="26"/>
      <c r="HW205" s="26"/>
      <c r="HX205" s="26"/>
      <c r="HY205" s="26"/>
      <c r="HZ205" s="26"/>
      <c r="IA205" s="26"/>
      <c r="IB205" s="26"/>
      <c r="IC205" s="26"/>
      <c r="ID205" s="26"/>
      <c r="IE205" s="26"/>
      <c r="IF205" s="26"/>
    </row>
    <row r="206" spans="1:240" ht="204.75">
      <c r="A206" s="12" t="s">
        <v>312</v>
      </c>
      <c r="B206" s="33" t="s">
        <v>325</v>
      </c>
      <c r="C206" s="21">
        <v>331</v>
      </c>
      <c r="D206" s="22">
        <v>0</v>
      </c>
      <c r="E206" s="22">
        <v>0</v>
      </c>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6"/>
      <c r="FG206" s="26"/>
      <c r="FH206" s="26"/>
      <c r="FI206" s="26"/>
      <c r="FJ206" s="26"/>
      <c r="FK206" s="26"/>
      <c r="FL206" s="26"/>
      <c r="FM206" s="26"/>
      <c r="FN206" s="26"/>
      <c r="FO206" s="26"/>
      <c r="FP206" s="26"/>
      <c r="FQ206" s="26"/>
      <c r="FR206" s="26"/>
      <c r="FS206" s="26"/>
      <c r="FT206" s="26"/>
      <c r="FU206" s="26"/>
      <c r="FV206" s="26"/>
      <c r="FW206" s="26"/>
      <c r="FX206" s="26"/>
      <c r="FY206" s="26"/>
      <c r="FZ206" s="26"/>
      <c r="GA206" s="26"/>
      <c r="GB206" s="26"/>
      <c r="GC206" s="26"/>
      <c r="GD206" s="26"/>
      <c r="GE206" s="26"/>
      <c r="GF206" s="26"/>
      <c r="GG206" s="26"/>
      <c r="GH206" s="26"/>
      <c r="GI206" s="26"/>
      <c r="GJ206" s="26"/>
      <c r="GK206" s="26"/>
      <c r="GL206" s="26"/>
      <c r="GM206" s="26"/>
      <c r="GN206" s="26"/>
      <c r="GO206" s="26"/>
      <c r="GP206" s="26"/>
      <c r="GQ206" s="26"/>
      <c r="GR206" s="26"/>
      <c r="GS206" s="26"/>
      <c r="GT206" s="26"/>
      <c r="GU206" s="26"/>
      <c r="GV206" s="26"/>
      <c r="GW206" s="26"/>
      <c r="GX206" s="26"/>
      <c r="GY206" s="26"/>
      <c r="GZ206" s="26"/>
      <c r="HA206" s="26"/>
      <c r="HB206" s="26"/>
      <c r="HC206" s="26"/>
      <c r="HD206" s="26"/>
      <c r="HE206" s="26"/>
      <c r="HF206" s="26"/>
      <c r="HG206" s="26"/>
      <c r="HH206" s="26"/>
      <c r="HI206" s="26"/>
      <c r="HJ206" s="26"/>
      <c r="HK206" s="26"/>
      <c r="HL206" s="26"/>
      <c r="HM206" s="26"/>
      <c r="HN206" s="26"/>
      <c r="HO206" s="26"/>
      <c r="HP206" s="26"/>
      <c r="HQ206" s="26"/>
      <c r="HR206" s="26"/>
      <c r="HS206" s="26"/>
      <c r="HT206" s="26"/>
      <c r="HU206" s="26"/>
      <c r="HV206" s="26"/>
      <c r="HW206" s="26"/>
      <c r="HX206" s="26"/>
      <c r="HY206" s="26"/>
      <c r="HZ206" s="26"/>
      <c r="IA206" s="26"/>
      <c r="IB206" s="26"/>
      <c r="IC206" s="26"/>
      <c r="ID206" s="26"/>
      <c r="IE206" s="26"/>
      <c r="IF206" s="26"/>
    </row>
    <row r="207" spans="1:240" ht="94.5">
      <c r="A207" s="12" t="s">
        <v>312</v>
      </c>
      <c r="B207" s="33" t="s">
        <v>326</v>
      </c>
      <c r="C207" s="21">
        <v>27.2</v>
      </c>
      <c r="D207" s="22">
        <v>27.2</v>
      </c>
      <c r="E207" s="22">
        <v>27.2</v>
      </c>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c r="FD207" s="26"/>
      <c r="FE207" s="26"/>
      <c r="FF207" s="26"/>
      <c r="FG207" s="26"/>
      <c r="FH207" s="26"/>
      <c r="FI207" s="26"/>
      <c r="FJ207" s="26"/>
      <c r="FK207" s="26"/>
      <c r="FL207" s="26"/>
      <c r="FM207" s="26"/>
      <c r="FN207" s="26"/>
      <c r="FO207" s="26"/>
      <c r="FP207" s="26"/>
      <c r="FQ207" s="26"/>
      <c r="FR207" s="26"/>
      <c r="FS207" s="26"/>
      <c r="FT207" s="26"/>
      <c r="FU207" s="26"/>
      <c r="FV207" s="26"/>
      <c r="FW207" s="26"/>
      <c r="FX207" s="26"/>
      <c r="FY207" s="26"/>
      <c r="FZ207" s="26"/>
      <c r="GA207" s="26"/>
      <c r="GB207" s="26"/>
      <c r="GC207" s="26"/>
      <c r="GD207" s="26"/>
      <c r="GE207" s="26"/>
      <c r="GF207" s="26"/>
      <c r="GG207" s="26"/>
      <c r="GH207" s="26"/>
      <c r="GI207" s="26"/>
      <c r="GJ207" s="26"/>
      <c r="GK207" s="26"/>
      <c r="GL207" s="26"/>
      <c r="GM207" s="26"/>
      <c r="GN207" s="26"/>
      <c r="GO207" s="26"/>
      <c r="GP207" s="26"/>
      <c r="GQ207" s="26"/>
      <c r="GR207" s="26"/>
      <c r="GS207" s="26"/>
      <c r="GT207" s="26"/>
      <c r="GU207" s="26"/>
      <c r="GV207" s="26"/>
      <c r="GW207" s="26"/>
      <c r="GX207" s="26"/>
      <c r="GY207" s="26"/>
      <c r="GZ207" s="26"/>
      <c r="HA207" s="26"/>
      <c r="HB207" s="26"/>
      <c r="HC207" s="26"/>
      <c r="HD207" s="26"/>
      <c r="HE207" s="26"/>
      <c r="HF207" s="26"/>
      <c r="HG207" s="26"/>
      <c r="HH207" s="26"/>
      <c r="HI207" s="26"/>
      <c r="HJ207" s="26"/>
      <c r="HK207" s="26"/>
      <c r="HL207" s="26"/>
      <c r="HM207" s="26"/>
      <c r="HN207" s="26"/>
      <c r="HO207" s="26"/>
      <c r="HP207" s="26"/>
      <c r="HQ207" s="26"/>
      <c r="HR207" s="26"/>
      <c r="HS207" s="26"/>
      <c r="HT207" s="26"/>
      <c r="HU207" s="26"/>
      <c r="HV207" s="26"/>
      <c r="HW207" s="26"/>
      <c r="HX207" s="26"/>
      <c r="HY207" s="26"/>
      <c r="HZ207" s="26"/>
      <c r="IA207" s="26"/>
      <c r="IB207" s="26"/>
      <c r="IC207" s="26"/>
      <c r="ID207" s="26"/>
      <c r="IE207" s="26"/>
      <c r="IF207" s="26"/>
    </row>
    <row r="208" spans="1:240" ht="63">
      <c r="A208" s="12" t="s">
        <v>312</v>
      </c>
      <c r="B208" s="33" t="s">
        <v>327</v>
      </c>
      <c r="C208" s="21">
        <v>65532.5</v>
      </c>
      <c r="D208" s="22">
        <v>88553.5</v>
      </c>
      <c r="E208" s="22">
        <v>89004.6</v>
      </c>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6"/>
      <c r="FG208" s="26"/>
      <c r="FH208" s="26"/>
      <c r="FI208" s="26"/>
      <c r="FJ208" s="26"/>
      <c r="FK208" s="26"/>
      <c r="FL208" s="26"/>
      <c r="FM208" s="26"/>
      <c r="FN208" s="26"/>
      <c r="FO208" s="26"/>
      <c r="FP208" s="26"/>
      <c r="FQ208" s="26"/>
      <c r="FR208" s="26"/>
      <c r="FS208" s="26"/>
      <c r="FT208" s="26"/>
      <c r="FU208" s="26"/>
      <c r="FV208" s="26"/>
      <c r="FW208" s="26"/>
      <c r="FX208" s="26"/>
      <c r="FY208" s="26"/>
      <c r="FZ208" s="26"/>
      <c r="GA208" s="26"/>
      <c r="GB208" s="26"/>
      <c r="GC208" s="26"/>
      <c r="GD208" s="26"/>
      <c r="GE208" s="26"/>
      <c r="GF208" s="26"/>
      <c r="GG208" s="26"/>
      <c r="GH208" s="26"/>
      <c r="GI208" s="26"/>
      <c r="GJ208" s="26"/>
      <c r="GK208" s="26"/>
      <c r="GL208" s="26"/>
      <c r="GM208" s="26"/>
      <c r="GN208" s="26"/>
      <c r="GO208" s="26"/>
      <c r="GP208" s="26"/>
      <c r="GQ208" s="26"/>
      <c r="GR208" s="26"/>
      <c r="GS208" s="26"/>
      <c r="GT208" s="26"/>
      <c r="GU208" s="26"/>
      <c r="GV208" s="26"/>
      <c r="GW208" s="26"/>
      <c r="GX208" s="26"/>
      <c r="GY208" s="26"/>
      <c r="GZ208" s="26"/>
      <c r="HA208" s="26"/>
      <c r="HB208" s="26"/>
      <c r="HC208" s="26"/>
      <c r="HD208" s="26"/>
      <c r="HE208" s="26"/>
      <c r="HF208" s="26"/>
      <c r="HG208" s="26"/>
      <c r="HH208" s="26"/>
      <c r="HI208" s="26"/>
      <c r="HJ208" s="26"/>
      <c r="HK208" s="26"/>
      <c r="HL208" s="26"/>
      <c r="HM208" s="26"/>
      <c r="HN208" s="26"/>
      <c r="HO208" s="26"/>
      <c r="HP208" s="26"/>
      <c r="HQ208" s="26"/>
      <c r="HR208" s="26"/>
      <c r="HS208" s="26"/>
      <c r="HT208" s="26"/>
      <c r="HU208" s="26"/>
      <c r="HV208" s="26"/>
      <c r="HW208" s="26"/>
      <c r="HX208" s="26"/>
      <c r="HY208" s="26"/>
      <c r="HZ208" s="26"/>
      <c r="IA208" s="26"/>
      <c r="IB208" s="26"/>
      <c r="IC208" s="26"/>
      <c r="ID208" s="26"/>
      <c r="IE208" s="26"/>
      <c r="IF208" s="26"/>
    </row>
    <row r="209" spans="1:240" ht="110.25">
      <c r="A209" s="12" t="s">
        <v>312</v>
      </c>
      <c r="B209" s="33" t="s">
        <v>328</v>
      </c>
      <c r="C209" s="21">
        <v>88.2</v>
      </c>
      <c r="D209" s="22">
        <v>88.2</v>
      </c>
      <c r="E209" s="22">
        <v>88.2</v>
      </c>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6"/>
      <c r="FG209" s="26"/>
      <c r="FH209" s="26"/>
      <c r="FI209" s="26"/>
      <c r="FJ209" s="26"/>
      <c r="FK209" s="26"/>
      <c r="FL209" s="26"/>
      <c r="FM209" s="26"/>
      <c r="FN209" s="26"/>
      <c r="FO209" s="26"/>
      <c r="FP209" s="26"/>
      <c r="FQ209" s="26"/>
      <c r="FR209" s="26"/>
      <c r="FS209" s="26"/>
      <c r="FT209" s="26"/>
      <c r="FU209" s="26"/>
      <c r="FV209" s="26"/>
      <c r="FW209" s="26"/>
      <c r="FX209" s="26"/>
      <c r="FY209" s="26"/>
      <c r="FZ209" s="26"/>
      <c r="GA209" s="26"/>
      <c r="GB209" s="26"/>
      <c r="GC209" s="26"/>
      <c r="GD209" s="26"/>
      <c r="GE209" s="26"/>
      <c r="GF209" s="26"/>
      <c r="GG209" s="26"/>
      <c r="GH209" s="26"/>
      <c r="GI209" s="26"/>
      <c r="GJ209" s="26"/>
      <c r="GK209" s="26"/>
      <c r="GL209" s="26"/>
      <c r="GM209" s="26"/>
      <c r="GN209" s="26"/>
      <c r="GO209" s="26"/>
      <c r="GP209" s="26"/>
      <c r="GQ209" s="26"/>
      <c r="GR209" s="26"/>
      <c r="GS209" s="26"/>
      <c r="GT209" s="26"/>
      <c r="GU209" s="26"/>
      <c r="GV209" s="26"/>
      <c r="GW209" s="26"/>
      <c r="GX209" s="26"/>
      <c r="GY209" s="26"/>
      <c r="GZ209" s="26"/>
      <c r="HA209" s="26"/>
      <c r="HB209" s="26"/>
      <c r="HC209" s="26"/>
      <c r="HD209" s="26"/>
      <c r="HE209" s="26"/>
      <c r="HF209" s="26"/>
      <c r="HG209" s="26"/>
      <c r="HH209" s="26"/>
      <c r="HI209" s="26"/>
      <c r="HJ209" s="26"/>
      <c r="HK209" s="26"/>
      <c r="HL209" s="26"/>
      <c r="HM209" s="26"/>
      <c r="HN209" s="26"/>
      <c r="HO209" s="26"/>
      <c r="HP209" s="26"/>
      <c r="HQ209" s="26"/>
      <c r="HR209" s="26"/>
      <c r="HS209" s="26"/>
      <c r="HT209" s="26"/>
      <c r="HU209" s="26"/>
      <c r="HV209" s="26"/>
      <c r="HW209" s="26"/>
      <c r="HX209" s="26"/>
      <c r="HY209" s="26"/>
      <c r="HZ209" s="26"/>
      <c r="IA209" s="26"/>
      <c r="IB209" s="26"/>
      <c r="IC209" s="26"/>
      <c r="ID209" s="26"/>
      <c r="IE209" s="26"/>
      <c r="IF209" s="26"/>
    </row>
    <row r="210" spans="1:240" ht="78.75">
      <c r="A210" s="12" t="s">
        <v>312</v>
      </c>
      <c r="B210" s="67" t="s">
        <v>329</v>
      </c>
      <c r="C210" s="21">
        <v>71.8</v>
      </c>
      <c r="D210" s="22">
        <v>71.8</v>
      </c>
      <c r="E210" s="22">
        <v>71.8</v>
      </c>
    </row>
    <row r="211" spans="1:240" ht="94.5">
      <c r="A211" s="12" t="s">
        <v>312</v>
      </c>
      <c r="B211" s="33" t="s">
        <v>330</v>
      </c>
      <c r="C211" s="21">
        <v>11184.5</v>
      </c>
      <c r="D211" s="22">
        <v>9557.9</v>
      </c>
      <c r="E211" s="22">
        <v>10991.9</v>
      </c>
    </row>
    <row r="212" spans="1:240" ht="110.25">
      <c r="A212" s="12" t="s">
        <v>331</v>
      </c>
      <c r="B212" s="33" t="s">
        <v>332</v>
      </c>
      <c r="C212" s="21">
        <v>4611.7</v>
      </c>
      <c r="D212" s="21">
        <v>4180</v>
      </c>
      <c r="E212" s="21">
        <v>4180</v>
      </c>
    </row>
    <row r="213" spans="1:240" ht="141.75">
      <c r="A213" s="12" t="s">
        <v>331</v>
      </c>
      <c r="B213" s="33" t="s">
        <v>333</v>
      </c>
      <c r="C213" s="70">
        <v>59975.6</v>
      </c>
      <c r="D213" s="70">
        <v>46708.2</v>
      </c>
      <c r="E213" s="70">
        <v>46350.3</v>
      </c>
    </row>
    <row r="214" spans="1:240" ht="110.25">
      <c r="A214" s="12" t="s">
        <v>331</v>
      </c>
      <c r="B214" s="33" t="s">
        <v>334</v>
      </c>
      <c r="C214" s="71">
        <v>972622.6</v>
      </c>
      <c r="D214" s="21">
        <v>852507.5</v>
      </c>
      <c r="E214" s="21">
        <v>852507.5</v>
      </c>
    </row>
    <row r="215" spans="1:240" ht="78.75">
      <c r="A215" s="12" t="s">
        <v>331</v>
      </c>
      <c r="B215" s="33" t="s">
        <v>335</v>
      </c>
      <c r="C215" s="21">
        <v>647478.19999999995</v>
      </c>
      <c r="D215" s="21">
        <v>631560.69999999995</v>
      </c>
      <c r="E215" s="21">
        <v>631560.69999999995</v>
      </c>
    </row>
    <row r="216" spans="1:240" ht="94.5">
      <c r="A216" s="12" t="s">
        <v>331</v>
      </c>
      <c r="B216" s="33" t="s">
        <v>336</v>
      </c>
      <c r="C216" s="21">
        <v>36368.199999999997</v>
      </c>
      <c r="D216" s="21">
        <v>39787.300000000003</v>
      </c>
      <c r="E216" s="21">
        <v>39787.300000000003</v>
      </c>
    </row>
    <row r="217" spans="1:240" ht="47.25">
      <c r="A217" s="12" t="s">
        <v>337</v>
      </c>
      <c r="B217" s="33" t="s">
        <v>338</v>
      </c>
      <c r="C217" s="21">
        <v>96252.1</v>
      </c>
      <c r="D217" s="22">
        <v>99576</v>
      </c>
      <c r="E217" s="22">
        <v>100757.2</v>
      </c>
    </row>
    <row r="218" spans="1:240" ht="78.75">
      <c r="A218" s="12" t="s">
        <v>339</v>
      </c>
      <c r="B218" s="33" t="s">
        <v>340</v>
      </c>
      <c r="C218" s="21">
        <v>29164.5</v>
      </c>
      <c r="D218" s="21">
        <v>31774.7</v>
      </c>
      <c r="E218" s="21">
        <v>31774.7</v>
      </c>
    </row>
    <row r="219" spans="1:240" ht="141.75">
      <c r="A219" s="12" t="s">
        <v>341</v>
      </c>
      <c r="B219" s="33" t="s">
        <v>342</v>
      </c>
      <c r="C219" s="21">
        <v>95141.4</v>
      </c>
      <c r="D219" s="21">
        <v>65478.6</v>
      </c>
      <c r="E219" s="21">
        <v>65478.6</v>
      </c>
    </row>
    <row r="220" spans="1:240" ht="63">
      <c r="A220" s="12" t="s">
        <v>341</v>
      </c>
      <c r="B220" s="33" t="s">
        <v>343</v>
      </c>
      <c r="C220" s="21">
        <v>4526</v>
      </c>
      <c r="D220" s="21">
        <v>0</v>
      </c>
      <c r="E220" s="21">
        <v>0</v>
      </c>
    </row>
    <row r="221" spans="1:240" ht="63">
      <c r="A221" s="12" t="s">
        <v>344</v>
      </c>
      <c r="B221" s="33" t="s">
        <v>345</v>
      </c>
      <c r="C221" s="21">
        <v>166.8</v>
      </c>
      <c r="D221" s="22">
        <v>16.399999999999999</v>
      </c>
      <c r="E221" s="22">
        <v>14.6</v>
      </c>
    </row>
    <row r="222" spans="1:240" ht="78.75">
      <c r="A222" s="12" t="s">
        <v>346</v>
      </c>
      <c r="B222" s="33" t="s">
        <v>347</v>
      </c>
      <c r="C222" s="21">
        <v>15930.8</v>
      </c>
      <c r="D222" s="22">
        <v>16919.3</v>
      </c>
      <c r="E222" s="22">
        <v>17596.099999999999</v>
      </c>
    </row>
    <row r="223" spans="1:240" ht="47.25">
      <c r="A223" s="12" t="s">
        <v>348</v>
      </c>
      <c r="B223" s="33" t="s">
        <v>349</v>
      </c>
      <c r="C223" s="21">
        <v>98143.8</v>
      </c>
      <c r="D223" s="22">
        <v>105829.8</v>
      </c>
      <c r="E223" s="22">
        <v>105829.8</v>
      </c>
    </row>
    <row r="224" spans="1:240" ht="63">
      <c r="A224" s="12" t="s">
        <v>350</v>
      </c>
      <c r="B224" s="33" t="s">
        <v>351</v>
      </c>
      <c r="C224" s="21">
        <v>17714.099999999999</v>
      </c>
      <c r="D224" s="22">
        <v>17974.7</v>
      </c>
      <c r="E224" s="22">
        <v>17974.7</v>
      </c>
    </row>
    <row r="225" spans="1:5" ht="47.25">
      <c r="A225" s="12" t="s">
        <v>352</v>
      </c>
      <c r="B225" s="33" t="s">
        <v>353</v>
      </c>
      <c r="C225" s="21">
        <v>7891.1</v>
      </c>
      <c r="D225" s="22">
        <v>4687.8999999999996</v>
      </c>
      <c r="E225" s="22">
        <v>4919.8999999999996</v>
      </c>
    </row>
    <row r="226" spans="1:5" ht="212.25" customHeight="1">
      <c r="A226" s="72" t="s">
        <v>354</v>
      </c>
      <c r="B226" s="33" t="s">
        <v>355</v>
      </c>
      <c r="C226" s="21">
        <v>70.3</v>
      </c>
      <c r="D226" s="22">
        <v>70.3</v>
      </c>
      <c r="E226" s="22">
        <v>70.3</v>
      </c>
    </row>
    <row r="227" spans="1:5" ht="47.25">
      <c r="A227" s="72" t="s">
        <v>354</v>
      </c>
      <c r="B227" s="67" t="s">
        <v>356</v>
      </c>
      <c r="C227" s="21">
        <v>161.30000000000001</v>
      </c>
      <c r="D227" s="21">
        <v>161.30000000000001</v>
      </c>
      <c r="E227" s="21">
        <v>161.30000000000001</v>
      </c>
    </row>
    <row r="228" spans="1:5" ht="15.75">
      <c r="A228" s="13" t="s">
        <v>357</v>
      </c>
      <c r="B228" s="14" t="s">
        <v>358</v>
      </c>
      <c r="C228" s="15">
        <f>SUM(C229:C236)</f>
        <v>83271.3</v>
      </c>
      <c r="D228" s="15">
        <f>SUM(D229:D235)</f>
        <v>80156.100000000006</v>
      </c>
      <c r="E228" s="15">
        <f>SUM(E229:E235)</f>
        <v>81806.100000000006</v>
      </c>
    </row>
    <row r="229" spans="1:5" ht="47.25">
      <c r="A229" s="12" t="s">
        <v>359</v>
      </c>
      <c r="B229" s="54" t="s">
        <v>360</v>
      </c>
      <c r="C229" s="21">
        <v>703</v>
      </c>
      <c r="D229" s="21">
        <v>0</v>
      </c>
      <c r="E229" s="21">
        <v>0</v>
      </c>
    </row>
    <row r="230" spans="1:5" ht="63">
      <c r="A230" s="12" t="s">
        <v>359</v>
      </c>
      <c r="B230" s="54" t="s">
        <v>361</v>
      </c>
      <c r="C230" s="21">
        <v>2040.2</v>
      </c>
      <c r="D230" s="21">
        <v>0</v>
      </c>
      <c r="E230" s="21">
        <v>0</v>
      </c>
    </row>
    <row r="231" spans="1:5" ht="47.25">
      <c r="A231" s="12" t="s">
        <v>359</v>
      </c>
      <c r="B231" s="54" t="s">
        <v>362</v>
      </c>
      <c r="C231" s="21">
        <v>0</v>
      </c>
      <c r="D231" s="21">
        <v>0</v>
      </c>
      <c r="E231" s="21">
        <v>0</v>
      </c>
    </row>
    <row r="232" spans="1:5" ht="94.5">
      <c r="A232" s="12" t="s">
        <v>363</v>
      </c>
      <c r="B232" s="54" t="s">
        <v>364</v>
      </c>
      <c r="C232" s="21">
        <v>697</v>
      </c>
      <c r="D232" s="21">
        <v>0</v>
      </c>
      <c r="E232" s="21">
        <v>0</v>
      </c>
    </row>
    <row r="233" spans="1:5" ht="78.75">
      <c r="A233" s="12" t="s">
        <v>363</v>
      </c>
      <c r="B233" s="67" t="s">
        <v>365</v>
      </c>
      <c r="C233" s="21">
        <v>0</v>
      </c>
      <c r="D233" s="22">
        <v>350</v>
      </c>
      <c r="E233" s="22">
        <v>0</v>
      </c>
    </row>
    <row r="234" spans="1:5" ht="94.5">
      <c r="A234" s="12" t="s">
        <v>363</v>
      </c>
      <c r="B234" s="67" t="s">
        <v>366</v>
      </c>
      <c r="C234" s="21">
        <v>0</v>
      </c>
      <c r="D234" s="22">
        <v>0</v>
      </c>
      <c r="E234" s="22">
        <v>2000</v>
      </c>
    </row>
    <row r="235" spans="1:5" ht="78.75">
      <c r="A235" s="12" t="s">
        <v>367</v>
      </c>
      <c r="B235" s="67" t="s">
        <v>368</v>
      </c>
      <c r="C235" s="21">
        <v>79806.100000000006</v>
      </c>
      <c r="D235" s="22">
        <v>79806.100000000006</v>
      </c>
      <c r="E235" s="22">
        <v>79806.100000000006</v>
      </c>
    </row>
    <row r="236" spans="1:5" ht="78.75">
      <c r="A236" s="12" t="s">
        <v>369</v>
      </c>
      <c r="B236" s="54" t="s">
        <v>370</v>
      </c>
      <c r="C236" s="21">
        <v>25</v>
      </c>
      <c r="D236" s="21">
        <v>0</v>
      </c>
      <c r="E236" s="21">
        <v>0</v>
      </c>
    </row>
    <row r="237" spans="1:5" ht="31.5">
      <c r="A237" s="13" t="s">
        <v>371</v>
      </c>
      <c r="B237" s="14" t="s">
        <v>372</v>
      </c>
      <c r="C237" s="15">
        <f>SUM(C238:C241)</f>
        <v>2142.1999999999998</v>
      </c>
      <c r="D237" s="15">
        <v>0</v>
      </c>
      <c r="E237" s="15">
        <v>0</v>
      </c>
    </row>
    <row r="238" spans="1:5" ht="47.25">
      <c r="A238" s="12" t="s">
        <v>373</v>
      </c>
      <c r="B238" s="33" t="s">
        <v>374</v>
      </c>
      <c r="C238" s="21">
        <v>1947.5</v>
      </c>
      <c r="D238" s="21">
        <v>0</v>
      </c>
      <c r="E238" s="21">
        <v>0</v>
      </c>
    </row>
    <row r="239" spans="1:5" ht="47.25">
      <c r="A239" s="43" t="s">
        <v>375</v>
      </c>
      <c r="B239" s="33" t="s">
        <v>376</v>
      </c>
      <c r="C239" s="21">
        <v>17.2</v>
      </c>
      <c r="D239" s="21">
        <v>0</v>
      </c>
      <c r="E239" s="21">
        <v>0</v>
      </c>
    </row>
    <row r="240" spans="1:5" ht="47.25">
      <c r="A240" s="43" t="s">
        <v>377</v>
      </c>
      <c r="B240" s="33" t="s">
        <v>376</v>
      </c>
      <c r="C240" s="21">
        <v>167.5</v>
      </c>
      <c r="D240" s="21">
        <v>0</v>
      </c>
      <c r="E240" s="21">
        <v>0</v>
      </c>
    </row>
    <row r="241" spans="1:6" ht="47.25">
      <c r="A241" s="43" t="s">
        <v>378</v>
      </c>
      <c r="B241" s="33" t="s">
        <v>376</v>
      </c>
      <c r="C241" s="22">
        <v>10</v>
      </c>
      <c r="D241" s="21">
        <v>0</v>
      </c>
      <c r="E241" s="21">
        <v>0</v>
      </c>
    </row>
    <row r="242" spans="1:6" ht="15.75">
      <c r="A242" s="13" t="s">
        <v>379</v>
      </c>
      <c r="B242" s="14" t="s">
        <v>380</v>
      </c>
      <c r="C242" s="46">
        <f>SUM(C243:C245)</f>
        <v>47</v>
      </c>
      <c r="D242" s="46">
        <v>0</v>
      </c>
      <c r="E242" s="46">
        <v>0</v>
      </c>
    </row>
    <row r="243" spans="1:6" ht="47.25">
      <c r="A243" s="43" t="s">
        <v>381</v>
      </c>
      <c r="B243" s="33" t="s">
        <v>382</v>
      </c>
      <c r="C243" s="22">
        <v>1.5</v>
      </c>
      <c r="D243" s="22">
        <v>0</v>
      </c>
      <c r="E243" s="22">
        <v>0</v>
      </c>
    </row>
    <row r="244" spans="1:6" ht="47.25">
      <c r="A244" s="43" t="s">
        <v>383</v>
      </c>
      <c r="B244" s="33" t="s">
        <v>382</v>
      </c>
      <c r="C244" s="22">
        <v>38.5</v>
      </c>
      <c r="D244" s="22">
        <v>0</v>
      </c>
      <c r="E244" s="22">
        <v>0</v>
      </c>
    </row>
    <row r="245" spans="1:6" ht="47.25">
      <c r="A245" s="43" t="s">
        <v>384</v>
      </c>
      <c r="B245" s="33" t="s">
        <v>382</v>
      </c>
      <c r="C245" s="22">
        <v>7</v>
      </c>
      <c r="D245" s="22">
        <v>0</v>
      </c>
      <c r="E245" s="22">
        <v>0</v>
      </c>
    </row>
    <row r="246" spans="1:6" ht="15.75">
      <c r="A246" s="13" t="s">
        <v>385</v>
      </c>
      <c r="B246" s="14" t="s">
        <v>386</v>
      </c>
      <c r="C246" s="15">
        <f>C130+C237+C242</f>
        <v>5874305.3999999985</v>
      </c>
      <c r="D246" s="15">
        <f>D130+D237+D242</f>
        <v>3799957.899999999</v>
      </c>
      <c r="E246" s="15">
        <f>E130+E237+E242</f>
        <v>3973398.9</v>
      </c>
    </row>
    <row r="247" spans="1:6" ht="15.75">
      <c r="A247" s="73" t="s">
        <v>387</v>
      </c>
      <c r="B247" s="73"/>
      <c r="C247" s="15">
        <f>C246+C129</f>
        <v>7985222.129999999</v>
      </c>
      <c r="D247" s="15">
        <f>D246+D129</f>
        <v>5795176.6999999993</v>
      </c>
      <c r="E247" s="15">
        <f>E246+E129</f>
        <v>6063825.6999999993</v>
      </c>
    </row>
    <row r="248" spans="1:6">
      <c r="E248" s="23"/>
    </row>
    <row r="249" spans="1:6">
      <c r="E249" s="23"/>
    </row>
    <row r="250" spans="1:6">
      <c r="C250" s="74"/>
      <c r="E250" s="23"/>
    </row>
    <row r="251" spans="1:6">
      <c r="E251" s="23"/>
      <c r="F251" s="16"/>
    </row>
    <row r="252" spans="1:6">
      <c r="E252" s="23"/>
    </row>
    <row r="253" spans="1:6">
      <c r="E253" s="23"/>
    </row>
    <row r="254" spans="1:6">
      <c r="E254" s="23"/>
    </row>
    <row r="255" spans="1:6">
      <c r="E255" s="23"/>
    </row>
    <row r="256" spans="1:6">
      <c r="E256" s="23"/>
    </row>
    <row r="257" spans="5:5">
      <c r="E257" s="23"/>
    </row>
    <row r="258" spans="5:5">
      <c r="E258" s="23"/>
    </row>
    <row r="259" spans="5:5">
      <c r="E259" s="23"/>
    </row>
    <row r="260" spans="5:5">
      <c r="E260" s="75"/>
    </row>
    <row r="261" spans="5:5">
      <c r="E261" s="75"/>
    </row>
    <row r="262" spans="5:5">
      <c r="E262" s="75"/>
    </row>
    <row r="263" spans="5:5">
      <c r="E263" s="75"/>
    </row>
    <row r="264" spans="5:5">
      <c r="E264" s="75"/>
    </row>
    <row r="265" spans="5:5">
      <c r="E265" s="75"/>
    </row>
    <row r="266" spans="5:5">
      <c r="E266" s="75"/>
    </row>
    <row r="267" spans="5:5">
      <c r="E267" s="75"/>
    </row>
    <row r="268" spans="5:5">
      <c r="E268" s="75"/>
    </row>
    <row r="269" spans="5:5">
      <c r="E269" s="75"/>
    </row>
    <row r="270" spans="5:5">
      <c r="E270" s="75"/>
    </row>
    <row r="271" spans="5:5">
      <c r="E271" s="75"/>
    </row>
    <row r="272" spans="5:5">
      <c r="E272" s="75"/>
    </row>
    <row r="273" spans="5:5">
      <c r="E273" s="75"/>
    </row>
    <row r="274" spans="5:5">
      <c r="E274" s="75"/>
    </row>
    <row r="275" spans="5:5">
      <c r="E275" s="75"/>
    </row>
    <row r="276" spans="5:5">
      <c r="E276" s="75"/>
    </row>
    <row r="277" spans="5:5">
      <c r="E277" s="75"/>
    </row>
    <row r="278" spans="5:5">
      <c r="E278" s="75"/>
    </row>
    <row r="279" spans="5:5">
      <c r="E279" s="75"/>
    </row>
    <row r="280" spans="5:5">
      <c r="E280" s="75"/>
    </row>
    <row r="281" spans="5:5">
      <c r="E281" s="75"/>
    </row>
    <row r="282" spans="5:5">
      <c r="E282" s="75"/>
    </row>
    <row r="283" spans="5:5">
      <c r="E283" s="75"/>
    </row>
    <row r="284" spans="5:5">
      <c r="E284" s="75"/>
    </row>
    <row r="285" spans="5:5">
      <c r="E285" s="75"/>
    </row>
    <row r="286" spans="5:5">
      <c r="E286" s="75"/>
    </row>
    <row r="287" spans="5:5">
      <c r="E287" s="75"/>
    </row>
    <row r="288" spans="5:5">
      <c r="E288" s="75"/>
    </row>
    <row r="289" spans="5:5">
      <c r="E289" s="75"/>
    </row>
    <row r="290" spans="5:5">
      <c r="E290" s="75"/>
    </row>
    <row r="291" spans="5:5">
      <c r="E291" s="75"/>
    </row>
    <row r="292" spans="5:5">
      <c r="E292" s="75"/>
    </row>
    <row r="293" spans="5:5">
      <c r="E293" s="75"/>
    </row>
    <row r="294" spans="5:5">
      <c r="E294" s="75"/>
    </row>
    <row r="295" spans="5:5">
      <c r="E295" s="75"/>
    </row>
    <row r="296" spans="5:5">
      <c r="E296" s="75"/>
    </row>
    <row r="297" spans="5:5">
      <c r="E297" s="75"/>
    </row>
    <row r="298" spans="5:5">
      <c r="E298" s="75"/>
    </row>
    <row r="299" spans="5:5">
      <c r="E299" s="75"/>
    </row>
    <row r="300" spans="5:5">
      <c r="E300" s="75"/>
    </row>
    <row r="301" spans="5:5">
      <c r="E301" s="75"/>
    </row>
    <row r="302" spans="5:5">
      <c r="E302" s="75"/>
    </row>
    <row r="303" spans="5:5">
      <c r="E303" s="75"/>
    </row>
    <row r="304" spans="5:5">
      <c r="E304" s="75"/>
    </row>
    <row r="305" spans="5:5">
      <c r="E305" s="75"/>
    </row>
    <row r="306" spans="5:5">
      <c r="E306" s="75"/>
    </row>
    <row r="307" spans="5:5">
      <c r="E307" s="75"/>
    </row>
    <row r="308" spans="5:5">
      <c r="E308" s="75"/>
    </row>
    <row r="309" spans="5:5">
      <c r="E309" s="75"/>
    </row>
    <row r="310" spans="5:5">
      <c r="E310" s="75"/>
    </row>
    <row r="311" spans="5:5">
      <c r="E311" s="75"/>
    </row>
    <row r="312" spans="5:5">
      <c r="E312" s="75"/>
    </row>
    <row r="313" spans="5:5">
      <c r="E313" s="75"/>
    </row>
    <row r="314" spans="5:5">
      <c r="E314" s="75"/>
    </row>
    <row r="315" spans="5:5">
      <c r="E315" s="75"/>
    </row>
    <row r="316" spans="5:5">
      <c r="E316" s="75"/>
    </row>
    <row r="317" spans="5:5">
      <c r="E317" s="75"/>
    </row>
    <row r="318" spans="5:5">
      <c r="E318" s="75"/>
    </row>
    <row r="319" spans="5:5">
      <c r="E319" s="75"/>
    </row>
    <row r="320" spans="5:5">
      <c r="E320" s="75"/>
    </row>
    <row r="321" spans="5:5">
      <c r="E321" s="75"/>
    </row>
    <row r="322" spans="5:5">
      <c r="E322" s="75"/>
    </row>
    <row r="323" spans="5:5">
      <c r="E323" s="75"/>
    </row>
    <row r="324" spans="5:5">
      <c r="E324" s="75"/>
    </row>
    <row r="325" spans="5:5">
      <c r="E325" s="75"/>
    </row>
    <row r="326" spans="5:5">
      <c r="E326" s="75"/>
    </row>
    <row r="327" spans="5:5">
      <c r="E327" s="75"/>
    </row>
    <row r="328" spans="5:5">
      <c r="E328" s="75"/>
    </row>
    <row r="329" spans="5:5">
      <c r="E329" s="75"/>
    </row>
    <row r="330" spans="5:5">
      <c r="E330" s="75"/>
    </row>
    <row r="331" spans="5:5">
      <c r="E331" s="75"/>
    </row>
    <row r="332" spans="5:5">
      <c r="E332" s="75"/>
    </row>
    <row r="333" spans="5:5">
      <c r="E333" s="75"/>
    </row>
    <row r="334" spans="5:5">
      <c r="E334" s="75"/>
    </row>
    <row r="335" spans="5:5">
      <c r="E335" s="75"/>
    </row>
    <row r="336" spans="5:5">
      <c r="E336" s="75"/>
    </row>
    <row r="337" spans="5:5">
      <c r="E337" s="75"/>
    </row>
    <row r="338" spans="5:5">
      <c r="E338" s="75"/>
    </row>
    <row r="339" spans="5:5">
      <c r="E339" s="75"/>
    </row>
    <row r="340" spans="5:5">
      <c r="E340" s="75"/>
    </row>
    <row r="341" spans="5:5">
      <c r="E341" s="75"/>
    </row>
    <row r="342" spans="5:5">
      <c r="E342" s="75"/>
    </row>
    <row r="343" spans="5:5">
      <c r="E343" s="75"/>
    </row>
    <row r="344" spans="5:5">
      <c r="E344" s="75"/>
    </row>
    <row r="345" spans="5:5">
      <c r="E345" s="75"/>
    </row>
    <row r="346" spans="5:5">
      <c r="E346" s="75"/>
    </row>
    <row r="347" spans="5:5">
      <c r="E347" s="75"/>
    </row>
    <row r="348" spans="5:5">
      <c r="E348" s="75"/>
    </row>
    <row r="349" spans="5:5">
      <c r="E349" s="75"/>
    </row>
    <row r="350" spans="5:5">
      <c r="E350" s="75"/>
    </row>
    <row r="351" spans="5:5">
      <c r="E351" s="75"/>
    </row>
    <row r="352" spans="5:5">
      <c r="E352" s="75"/>
    </row>
    <row r="353" spans="5:5">
      <c r="E353" s="75"/>
    </row>
    <row r="354" spans="5:5">
      <c r="E354" s="75"/>
    </row>
    <row r="355" spans="5:5">
      <c r="E355" s="75"/>
    </row>
    <row r="356" spans="5:5">
      <c r="E356" s="75"/>
    </row>
    <row r="357" spans="5:5">
      <c r="E357" s="75"/>
    </row>
    <row r="358" spans="5:5">
      <c r="E358" s="75"/>
    </row>
    <row r="359" spans="5:5">
      <c r="E359" s="75"/>
    </row>
    <row r="360" spans="5:5">
      <c r="E360" s="75"/>
    </row>
    <row r="361" spans="5:5">
      <c r="E361" s="75"/>
    </row>
    <row r="362" spans="5:5">
      <c r="E362" s="75"/>
    </row>
    <row r="363" spans="5:5">
      <c r="E363" s="75"/>
    </row>
  </sheetData>
  <mergeCells count="8">
    <mergeCell ref="A11:A12"/>
    <mergeCell ref="A128:B128"/>
    <mergeCell ref="D1:E1"/>
    <mergeCell ref="D2:E2"/>
    <mergeCell ref="D3:E3"/>
    <mergeCell ref="D4:F4"/>
    <mergeCell ref="D5:E5"/>
    <mergeCell ref="A6:E6"/>
  </mergeCells>
  <hyperlinks>
    <hyperlink ref="B93" r:id="rId1" display="consultantplus://offline/ref=988EC015ECBBF128B41797C3F93EFEE418A639455C871F0F56FDEF5480375203D55CBFEB8F11FA2C863F8EB8F7B01CF71C7C854735E60A15i2XAK"/>
    <hyperlink ref="B94" r:id="rId2" display="consultantplus://offline/ref=A5C545EE8C1C93B0B058E1FFE19DF454C219EB0B98198F2DC0D7B691EFFF64CC26DC8ECE4D9F7B181B1727911B979A94C0CB426D4AE9j9HFG"/>
    <hyperlink ref="B88" r:id="rId3" display="consultantplus://offline/ref=D42EAC7BD398020209D35F6AF6672FBA6F13F77B84F225875A8095FA102A9B2D8E358CD609751112B9E7A4869E64DFF883BAA8D38BAB06D8YDV9M"/>
    <hyperlink ref="B89" r:id="rId4" display="consultantplus://offline/ref=D42EAC7BD398020209D35F6AF6672FBA6F13F77B84F225875A8095FA102A9B2D8E358CD609751112B9E7A4869E64DFF883BAA8D38BAB06D8YDV9M"/>
    <hyperlink ref="B97" r:id="rId5" display="consultantplus://offline/ref=64FC3C9F96C0230A0CECA4E56C028B5E86A06F799E50F1FABBE4A6CFAC6E9A2AB2A69A82FE33DE9CACC0441FC29EF02FFBFA7ABCF960A970JDh7G"/>
  </hyperlinks>
  <pageMargins left="0.51181102362204722" right="0.39370078740157483" top="0.43307086614173229" bottom="0.27559055118110237" header="0.31496062992125984" footer="0.31496062992125984"/>
  <pageSetup paperSize="9" scale="97" fitToHeight="42" orientation="landscape" r:id="rId6"/>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1</vt:lpstr>
      <vt:lpstr>'приложение 1'!Заголовки_для_печати</vt:lpstr>
      <vt:lpstr>'приложение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cp:lastPrinted>2022-10-24T12:05:55Z</cp:lastPrinted>
  <dcterms:created xsi:type="dcterms:W3CDTF">2022-10-24T12:04:08Z</dcterms:created>
  <dcterms:modified xsi:type="dcterms:W3CDTF">2022-11-07T09:05:15Z</dcterms:modified>
</cp:coreProperties>
</file>