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прилож 2" sheetId="1" r:id="rId1"/>
  </sheets>
  <calcPr calcId="145621"/>
</workbook>
</file>

<file path=xl/calcChain.xml><?xml version="1.0" encoding="utf-8"?>
<calcChain xmlns="http://schemas.openxmlformats.org/spreadsheetml/2006/main">
  <c r="B51" i="1" l="1"/>
  <c r="B50" i="1"/>
  <c r="B49" i="1"/>
  <c r="B48" i="1"/>
  <c r="B47" i="1"/>
  <c r="B46" i="1"/>
  <c r="B45" i="1"/>
  <c r="B54" i="1" s="1"/>
  <c r="B41" i="1"/>
  <c r="D35" i="1"/>
  <c r="C35" i="1"/>
  <c r="B35" i="1"/>
  <c r="D32" i="1"/>
  <c r="C32" i="1"/>
  <c r="B26" i="1"/>
  <c r="B16" i="1"/>
  <c r="B15" i="1"/>
  <c r="B32" i="1" s="1"/>
  <c r="D13" i="1"/>
  <c r="D36" i="1" s="1"/>
  <c r="C13" i="1"/>
  <c r="C36" i="1" s="1"/>
  <c r="B13" i="1"/>
  <c r="B9" i="1"/>
  <c r="B36" i="1" l="1"/>
  <c r="B43" i="1" s="1"/>
  <c r="B56" i="1" s="1"/>
  <c r="B52" i="1"/>
</calcChain>
</file>

<file path=xl/sharedStrings.xml><?xml version="1.0" encoding="utf-8"?>
<sst xmlns="http://schemas.openxmlformats.org/spreadsheetml/2006/main" count="80" uniqueCount="59">
  <si>
    <t>Приложение  2</t>
  </si>
  <si>
    <t xml:space="preserve">Информация по межбюджетным трансфертам и средств от пожертвований  </t>
  </si>
  <si>
    <r>
      <t>за период с (</t>
    </r>
    <r>
      <rPr>
        <b/>
        <i/>
        <sz val="12"/>
        <rFont val="Times New Roman"/>
        <family val="1"/>
        <charset val="204"/>
      </rPr>
      <t xml:space="preserve">от уточненного  бюджета от 23.08.2019г. № 11 ) </t>
    </r>
    <r>
      <rPr>
        <b/>
        <sz val="12"/>
        <rFont val="Times New Roman"/>
        <family val="1"/>
        <charset val="204"/>
      </rPr>
      <t>по 20.10.2019г.</t>
    </r>
  </si>
  <si>
    <t>тыс.рублей</t>
  </si>
  <si>
    <t>ГРБС</t>
  </si>
  <si>
    <t>Сумма 2019 год</t>
  </si>
  <si>
    <t>Гос.программа</t>
  </si>
  <si>
    <t>Направление расходования</t>
  </si>
  <si>
    <t>1. Дотации</t>
  </si>
  <si>
    <t>Администрация МГО</t>
  </si>
  <si>
    <t>Дотация по РПЧО от 04.10.2019г. № 758-рп на выпадающие доходы в теплоснабжающих организациях МГО</t>
  </si>
  <si>
    <t>итого ДОТАЦИЯ</t>
  </si>
  <si>
    <t xml:space="preserve">2. Субсидии </t>
  </si>
  <si>
    <t>ГП Чел.обл. "Развитие дорожного хозяйства в Челябинской областина 2015-2022 годы"</t>
  </si>
  <si>
    <t xml:space="preserve">Капитальный ремонт, ремонт и содержание автомобильных дорог общего пользования </t>
  </si>
  <si>
    <t xml:space="preserve">ГРБС </t>
  </si>
  <si>
    <t>не программные расходы</t>
  </si>
  <si>
    <t xml:space="preserve">Дополнительно на первоочередные расходы (повышение  4,3% с 01.09.19г., выполнение Указов Президента РФ и др) </t>
  </si>
  <si>
    <t>Итого по субсидиям</t>
  </si>
  <si>
    <t>3. Субвенции</t>
  </si>
  <si>
    <t>УСЗН Администрации МГО</t>
  </si>
  <si>
    <t>ГП Чел.обл. "Развитие социальной защиты населения в Челябинской области"</t>
  </si>
  <si>
    <t>На реализацию переданных государственных полномочий по социальному обслуживанию граждан</t>
  </si>
  <si>
    <t>На социальную поддержку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 (дет.дома)</t>
  </si>
  <si>
    <t xml:space="preserve">На ежемесячную денежную выплату на оплату жилья и коммунальных услуг многодетной семье </t>
  </si>
  <si>
    <t>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</si>
  <si>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 </t>
  </si>
  <si>
    <t>На обеспечение мер социальной поддержки ветеранов труда и тружеников тыла (ежемесячная денежная выплата)</t>
  </si>
  <si>
    <t xml:space="preserve">Единовременная выплата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 </t>
  </si>
  <si>
    <t>На ежегодную денежную выплату лицам, награжденным нагрудным знаком 
«Почетный донор России»</t>
  </si>
  <si>
    <t>На обеспечение мер социальной поддержки граждан, имеющих звание «Ветеран труда Челябинской области» (ежемесячная денежная выплата)</t>
  </si>
  <si>
    <t>На компенсацию расходов на уплату взноса на капитальный ремонт общего имущества</t>
  </si>
  <si>
    <t xml:space="preserve">На предоставление гражданам субсидий на оплату жилого помещения и коммунальных услуг </t>
  </si>
  <si>
    <t>На ежемесячные денежные выплаты и возмещение расходов, связанных с проездом к местам захоронения ВОВ</t>
  </si>
  <si>
    <t>Управление образования Администрации МГО</t>
  </si>
  <si>
    <t>ГП Чел.обл «Развитие образования в Челябинской области »</t>
  </si>
  <si>
    <t xml:space="preserve">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</si>
  <si>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 xml:space="preserve">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</t>
  </si>
  <si>
    <t xml:space="preserve">На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</si>
  <si>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На получение общедоступного и бесплатного дошкольного образования в муниципальных дошкольных образовательных организациях </t>
  </si>
  <si>
    <t>Итого по субвенциям</t>
  </si>
  <si>
    <t>4. Иные межбюджетные трансферты</t>
  </si>
  <si>
    <t>ГП Чел.обл. "Охрана окружающей среды Челябинской области" на 2018-2025 годы</t>
  </si>
  <si>
    <t>Создание и содержание мест (площадок) накопления твердых коммунальных отходов в рамках ФП "Комплексная система обращения с твердыми коммунальными отходами"</t>
  </si>
  <si>
    <t>Итого по иным трансфертам</t>
  </si>
  <si>
    <t>ВСЕГО по межбюджетным трансфертам</t>
  </si>
  <si>
    <t>Прочие безвозмездные поступления:</t>
  </si>
  <si>
    <t>Пожертвование для СОШ 31 (госпошлина) и СОШ 7 (замена окон)</t>
  </si>
  <si>
    <t>УСЗН</t>
  </si>
  <si>
    <t>МКУ СО "Центр" для оплаты пени за счет виновных</t>
  </si>
  <si>
    <t>Возврат неиспользованных субсидий прошлых лет</t>
  </si>
  <si>
    <t>Итого по прочим безвозм поступлениям</t>
  </si>
  <si>
    <t>ВСЕГО по "Безвозмездным поступлениям"</t>
  </si>
  <si>
    <t>в т.ч. по ГРБС:</t>
  </si>
  <si>
    <t>КСП МГО</t>
  </si>
  <si>
    <t>Собрание депутатов МГО</t>
  </si>
  <si>
    <t>УФКС Администрации МГО</t>
  </si>
  <si>
    <t>Финансовое управление</t>
  </si>
  <si>
    <t xml:space="preserve">Управление культуры Адм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</si>
</sst>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10" xfId="0" applyFont="1" applyFill="1" applyBorder="1" applyAlignment="1">
      <alignment horizontal="justify" vertical="center" wrapText="1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0" xfId="0" applyFont="1" applyFill="1"/>
    <xf numFmtId="164" fontId="1" fillId="0" borderId="11" xfId="1" applyNumberFormat="1" applyFont="1" applyFill="1" applyBorder="1" applyAlignment="1">
      <alignment horizontal="center" vertical="center"/>
    </xf>
    <xf numFmtId="4" fontId="1" fillId="0" borderId="11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16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justify" vertical="center" wrapText="1"/>
    </xf>
    <xf numFmtId="165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left" vertical="center"/>
    </xf>
    <xf numFmtId="165" fontId="1" fillId="0" borderId="1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justify" vertical="center" wrapText="1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justify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Fill="1" applyBorder="1" applyAlignment="1">
      <alignment horizontal="justify"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justify" vertical="center"/>
    </xf>
    <xf numFmtId="0" fontId="2" fillId="0" borderId="10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justify" vertical="center"/>
    </xf>
    <xf numFmtId="0" fontId="2" fillId="0" borderId="19" xfId="0" applyFont="1" applyBorder="1" applyAlignment="1">
      <alignment vertical="center" wrapText="1"/>
    </xf>
    <xf numFmtId="3" fontId="2" fillId="0" borderId="13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justify" vertical="center"/>
    </xf>
    <xf numFmtId="0" fontId="8" fillId="0" borderId="10" xfId="0" applyFont="1" applyBorder="1" applyAlignment="1">
      <alignment vertical="center" wrapText="1"/>
    </xf>
    <xf numFmtId="164" fontId="8" fillId="3" borderId="1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64" fontId="8" fillId="3" borderId="13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164" fontId="8" fillId="3" borderId="21" xfId="0" applyNumberFormat="1" applyFont="1" applyFill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horizontal="justify" vertical="center"/>
    </xf>
    <xf numFmtId="164" fontId="1" fillId="0" borderId="0" xfId="0" applyNumberFormat="1" applyFont="1"/>
    <xf numFmtId="16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justify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8"/>
  <sheetViews>
    <sheetView tabSelected="1" topLeftCell="A31" workbookViewId="0">
      <selection activeCell="F12" sqref="F12"/>
    </sheetView>
  </sheetViews>
  <sheetFormatPr defaultRowHeight="12.75" outlineLevelRow="1" x14ac:dyDescent="0.2"/>
  <cols>
    <col min="1" max="1" width="29.42578125" customWidth="1"/>
    <col min="2" max="2" width="12.85546875" customWidth="1"/>
    <col min="3" max="4" width="12.85546875" hidden="1" customWidth="1"/>
    <col min="5" max="5" width="26.85546875" customWidth="1"/>
    <col min="6" max="6" width="80.28515625" customWidth="1"/>
  </cols>
  <sheetData>
    <row r="1" spans="1:6" ht="15.75" x14ac:dyDescent="0.2">
      <c r="A1" s="1"/>
      <c r="B1" s="2"/>
      <c r="C1" s="2"/>
      <c r="D1" s="2"/>
      <c r="E1" s="3"/>
      <c r="F1" s="4" t="s">
        <v>0</v>
      </c>
    </row>
    <row r="2" spans="1:6" ht="15.75" x14ac:dyDescent="0.25">
      <c r="A2" s="6" t="s">
        <v>1</v>
      </c>
      <c r="B2" s="7"/>
      <c r="C2" s="7"/>
      <c r="D2" s="7"/>
      <c r="E2" s="7"/>
      <c r="F2" s="7"/>
    </row>
    <row r="3" spans="1:6" ht="15.75" x14ac:dyDescent="0.25">
      <c r="A3" s="8" t="s">
        <v>2</v>
      </c>
      <c r="B3" s="8"/>
      <c r="C3" s="8"/>
      <c r="D3" s="8"/>
      <c r="E3" s="9"/>
      <c r="F3" s="9"/>
    </row>
    <row r="4" spans="1:6" ht="16.5" thickBot="1" x14ac:dyDescent="0.25">
      <c r="A4" s="10"/>
      <c r="B4" s="11"/>
      <c r="C4" s="11"/>
      <c r="D4" s="11"/>
      <c r="E4" s="3"/>
      <c r="F4" s="4" t="s">
        <v>3</v>
      </c>
    </row>
    <row r="5" spans="1:6" ht="16.5" thickBot="1" x14ac:dyDescent="0.25">
      <c r="A5" s="12" t="s">
        <v>4</v>
      </c>
      <c r="B5" s="13" t="s">
        <v>5</v>
      </c>
      <c r="C5" s="14"/>
      <c r="D5" s="15"/>
      <c r="E5" s="16" t="s">
        <v>6</v>
      </c>
      <c r="F5" s="17" t="s">
        <v>7</v>
      </c>
    </row>
    <row r="6" spans="1:6" s="21" customFormat="1" ht="15.75" x14ac:dyDescent="0.25">
      <c r="A6" s="18" t="s">
        <v>8</v>
      </c>
      <c r="B6" s="19"/>
      <c r="C6" s="19"/>
      <c r="D6" s="19"/>
      <c r="E6" s="19"/>
      <c r="F6" s="20"/>
    </row>
    <row r="7" spans="1:6" s="27" customFormat="1" ht="31.5" x14ac:dyDescent="0.25">
      <c r="A7" s="22" t="s">
        <v>9</v>
      </c>
      <c r="B7" s="23">
        <v>37700</v>
      </c>
      <c r="C7" s="24"/>
      <c r="D7" s="24"/>
      <c r="E7" s="25"/>
      <c r="F7" s="26" t="s">
        <v>10</v>
      </c>
    </row>
    <row r="8" spans="1:6" s="31" customFormat="1" ht="15.75" x14ac:dyDescent="0.2">
      <c r="A8" s="22"/>
      <c r="B8" s="28"/>
      <c r="C8" s="29"/>
      <c r="D8" s="29"/>
      <c r="E8" s="30"/>
      <c r="F8" s="26"/>
    </row>
    <row r="9" spans="1:6" s="21" customFormat="1" ht="15.75" x14ac:dyDescent="0.25">
      <c r="A9" s="32" t="s">
        <v>11</v>
      </c>
      <c r="B9" s="33">
        <f>SUM(B7:B8)</f>
        <v>37700</v>
      </c>
      <c r="C9" s="34"/>
      <c r="D9" s="34"/>
      <c r="E9" s="33"/>
      <c r="F9" s="35"/>
    </row>
    <row r="10" spans="1:6" s="21" customFormat="1" ht="15.75" x14ac:dyDescent="0.25">
      <c r="A10" s="36" t="s">
        <v>12</v>
      </c>
      <c r="B10" s="37"/>
      <c r="C10" s="37"/>
      <c r="D10" s="37"/>
      <c r="E10" s="37"/>
      <c r="F10" s="38"/>
    </row>
    <row r="11" spans="1:6" s="21" customFormat="1" ht="63" x14ac:dyDescent="0.25">
      <c r="A11" s="39" t="s">
        <v>9</v>
      </c>
      <c r="B11" s="40">
        <v>50000</v>
      </c>
      <c r="C11" s="41"/>
      <c r="D11" s="41"/>
      <c r="E11" s="42" t="s">
        <v>13</v>
      </c>
      <c r="F11" s="43" t="s">
        <v>14</v>
      </c>
    </row>
    <row r="12" spans="1:6" s="21" customFormat="1" ht="37.5" customHeight="1" x14ac:dyDescent="0.25">
      <c r="A12" s="44" t="s">
        <v>15</v>
      </c>
      <c r="B12" s="45">
        <v>52531.9</v>
      </c>
      <c r="C12" s="41"/>
      <c r="D12" s="41"/>
      <c r="E12" s="42" t="s">
        <v>16</v>
      </c>
      <c r="F12" s="46" t="s">
        <v>17</v>
      </c>
    </row>
    <row r="13" spans="1:6" s="21" customFormat="1" ht="15.75" outlineLevel="1" x14ac:dyDescent="0.25">
      <c r="A13" s="32" t="s">
        <v>18</v>
      </c>
      <c r="B13" s="33">
        <f>SUM(B11:B12)</f>
        <v>102531.9</v>
      </c>
      <c r="C13" s="33" t="e">
        <f>SUM(#REF!)</f>
        <v>#REF!</v>
      </c>
      <c r="D13" s="33" t="e">
        <f>SUM(#REF!)</f>
        <v>#REF!</v>
      </c>
      <c r="E13" s="47"/>
      <c r="F13" s="48"/>
    </row>
    <row r="14" spans="1:6" s="21" customFormat="1" ht="15.75" x14ac:dyDescent="0.25">
      <c r="A14" s="36" t="s">
        <v>19</v>
      </c>
      <c r="B14" s="37"/>
      <c r="C14" s="37"/>
      <c r="D14" s="37"/>
      <c r="E14" s="37"/>
      <c r="F14" s="38"/>
    </row>
    <row r="15" spans="1:6" s="51" customFormat="1" ht="63.75" customHeight="1" x14ac:dyDescent="0.25">
      <c r="A15" s="39" t="s">
        <v>20</v>
      </c>
      <c r="B15" s="49">
        <f>130+924.6</f>
        <v>1054.5999999999999</v>
      </c>
      <c r="C15" s="49"/>
      <c r="D15" s="49"/>
      <c r="E15" s="50" t="s">
        <v>21</v>
      </c>
      <c r="F15" s="43" t="s">
        <v>22</v>
      </c>
    </row>
    <row r="16" spans="1:6" s="51" customFormat="1" ht="47.25" x14ac:dyDescent="0.25">
      <c r="A16" s="39" t="s">
        <v>20</v>
      </c>
      <c r="B16" s="49">
        <f>415.4+514.9</f>
        <v>930.3</v>
      </c>
      <c r="C16" s="49"/>
      <c r="D16" s="49"/>
      <c r="E16" s="52"/>
      <c r="F16" s="43" t="s">
        <v>23</v>
      </c>
    </row>
    <row r="17" spans="1:6" s="51" customFormat="1" ht="31.5" x14ac:dyDescent="0.25">
      <c r="A17" s="39" t="s">
        <v>20</v>
      </c>
      <c r="B17" s="49">
        <v>3000</v>
      </c>
      <c r="C17" s="49"/>
      <c r="D17" s="49"/>
      <c r="E17" s="52"/>
      <c r="F17" s="43" t="s">
        <v>24</v>
      </c>
    </row>
    <row r="18" spans="1:6" s="51" customFormat="1" ht="47.25" x14ac:dyDescent="0.25">
      <c r="A18" s="39" t="s">
        <v>20</v>
      </c>
      <c r="B18" s="49">
        <v>-534.1</v>
      </c>
      <c r="C18" s="49"/>
      <c r="D18" s="49"/>
      <c r="E18" s="52"/>
      <c r="F18" s="43" t="s">
        <v>25</v>
      </c>
    </row>
    <row r="19" spans="1:6" s="51" customFormat="1" ht="94.5" x14ac:dyDescent="0.25">
      <c r="A19" s="39" t="s">
        <v>20</v>
      </c>
      <c r="B19" s="49">
        <v>13673.9</v>
      </c>
      <c r="C19" s="49"/>
      <c r="D19" s="49"/>
      <c r="E19" s="52"/>
      <c r="F19" s="43" t="s">
        <v>26</v>
      </c>
    </row>
    <row r="20" spans="1:6" s="51" customFormat="1" ht="31.5" x14ac:dyDescent="0.25">
      <c r="A20" s="39" t="s">
        <v>20</v>
      </c>
      <c r="B20" s="49">
        <v>-6960.2</v>
      </c>
      <c r="C20" s="49"/>
      <c r="D20" s="49"/>
      <c r="E20" s="52"/>
      <c r="F20" s="43" t="s">
        <v>27</v>
      </c>
    </row>
    <row r="21" spans="1:6" s="51" customFormat="1" ht="47.25" x14ac:dyDescent="0.25">
      <c r="A21" s="39" t="s">
        <v>20</v>
      </c>
      <c r="B21" s="49">
        <v>-12.1</v>
      </c>
      <c r="C21" s="49"/>
      <c r="D21" s="49"/>
      <c r="E21" s="52"/>
      <c r="F21" s="43" t="s">
        <v>28</v>
      </c>
    </row>
    <row r="22" spans="1:6" s="51" customFormat="1" ht="31.5" x14ac:dyDescent="0.25">
      <c r="A22" s="39" t="s">
        <v>20</v>
      </c>
      <c r="B22" s="49">
        <v>287.2</v>
      </c>
      <c r="C22" s="49"/>
      <c r="D22" s="49"/>
      <c r="E22" s="52"/>
      <c r="F22" s="43" t="s">
        <v>29</v>
      </c>
    </row>
    <row r="23" spans="1:6" s="51" customFormat="1" ht="31.5" x14ac:dyDescent="0.25">
      <c r="A23" s="39" t="s">
        <v>20</v>
      </c>
      <c r="B23" s="49">
        <v>5636.5</v>
      </c>
      <c r="C23" s="49"/>
      <c r="D23" s="49"/>
      <c r="E23" s="52"/>
      <c r="F23" s="43" t="s">
        <v>30</v>
      </c>
    </row>
    <row r="24" spans="1:6" s="51" customFormat="1" ht="31.5" x14ac:dyDescent="0.25">
      <c r="A24" s="39" t="s">
        <v>20</v>
      </c>
      <c r="B24" s="49">
        <v>2250</v>
      </c>
      <c r="C24" s="49"/>
      <c r="D24" s="49"/>
      <c r="E24" s="52"/>
      <c r="F24" s="43" t="s">
        <v>31</v>
      </c>
    </row>
    <row r="25" spans="1:6" s="51" customFormat="1" ht="31.5" x14ac:dyDescent="0.25">
      <c r="A25" s="39" t="s">
        <v>20</v>
      </c>
      <c r="B25" s="49">
        <v>-7429.5</v>
      </c>
      <c r="C25" s="49"/>
      <c r="D25" s="49"/>
      <c r="E25" s="52"/>
      <c r="F25" s="43" t="s">
        <v>32</v>
      </c>
    </row>
    <row r="26" spans="1:6" s="51" customFormat="1" ht="31.5" x14ac:dyDescent="0.25">
      <c r="A26" s="39" t="s">
        <v>20</v>
      </c>
      <c r="B26" s="49">
        <f>2562.4+8</f>
        <v>2570.4</v>
      </c>
      <c r="C26" s="49"/>
      <c r="D26" s="49"/>
      <c r="E26" s="53"/>
      <c r="F26" s="43" t="s">
        <v>33</v>
      </c>
    </row>
    <row r="27" spans="1:6" s="51" customFormat="1" ht="63" x14ac:dyDescent="0.25">
      <c r="A27" s="54" t="s">
        <v>34</v>
      </c>
      <c r="B27" s="49">
        <v>933.1</v>
      </c>
      <c r="C27" s="49"/>
      <c r="D27" s="49"/>
      <c r="E27" s="55" t="s">
        <v>35</v>
      </c>
      <c r="F27" s="43" t="s">
        <v>36</v>
      </c>
    </row>
    <row r="28" spans="1:6" s="51" customFormat="1" ht="63" x14ac:dyDescent="0.25">
      <c r="A28" s="54" t="s">
        <v>34</v>
      </c>
      <c r="B28" s="49">
        <v>1784</v>
      </c>
      <c r="C28" s="49"/>
      <c r="D28" s="49"/>
      <c r="E28" s="52"/>
      <c r="F28" s="43" t="s">
        <v>37</v>
      </c>
    </row>
    <row r="29" spans="1:6" s="51" customFormat="1" ht="63" x14ac:dyDescent="0.25">
      <c r="A29" s="54" t="s">
        <v>34</v>
      </c>
      <c r="B29" s="49">
        <v>43.3</v>
      </c>
      <c r="C29" s="49"/>
      <c r="D29" s="49"/>
      <c r="E29" s="52"/>
      <c r="F29" s="43" t="s">
        <v>38</v>
      </c>
    </row>
    <row r="30" spans="1:6" s="51" customFormat="1" ht="31.5" x14ac:dyDescent="0.25">
      <c r="A30" s="54" t="s">
        <v>34</v>
      </c>
      <c r="B30" s="49">
        <v>2619.6</v>
      </c>
      <c r="C30" s="49"/>
      <c r="D30" s="49"/>
      <c r="E30" s="53"/>
      <c r="F30" s="43" t="s">
        <v>39</v>
      </c>
    </row>
    <row r="31" spans="1:6" s="51" customFormat="1" ht="15.75" x14ac:dyDescent="0.25">
      <c r="A31" s="54"/>
      <c r="B31" s="49"/>
      <c r="C31" s="49"/>
      <c r="D31" s="49"/>
      <c r="E31" s="30"/>
      <c r="F31" s="43"/>
    </row>
    <row r="32" spans="1:6" s="21" customFormat="1" ht="21" customHeight="1" x14ac:dyDescent="0.25">
      <c r="A32" s="32" t="s">
        <v>40</v>
      </c>
      <c r="B32" s="33">
        <f>SUM(B15:B31)</f>
        <v>19846.999999999996</v>
      </c>
      <c r="C32" s="33">
        <f>SUM(C15:C16)</f>
        <v>0</v>
      </c>
      <c r="D32" s="33">
        <f>SUM(D15:D16)</f>
        <v>0</v>
      </c>
      <c r="E32" s="33"/>
      <c r="F32" s="48"/>
    </row>
    <row r="33" spans="1:6" s="21" customFormat="1" ht="15.75" x14ac:dyDescent="0.25">
      <c r="A33" s="36" t="s">
        <v>41</v>
      </c>
      <c r="B33" s="37"/>
      <c r="C33" s="37"/>
      <c r="D33" s="37"/>
      <c r="E33" s="37"/>
      <c r="F33" s="38"/>
    </row>
    <row r="34" spans="1:6" s="21" customFormat="1" ht="63" x14ac:dyDescent="0.25">
      <c r="A34" s="39" t="s">
        <v>9</v>
      </c>
      <c r="B34" s="56">
        <v>1491.9</v>
      </c>
      <c r="C34" s="49"/>
      <c r="D34" s="49"/>
      <c r="E34" s="56" t="s">
        <v>42</v>
      </c>
      <c r="F34" s="43" t="s">
        <v>43</v>
      </c>
    </row>
    <row r="35" spans="1:6" s="21" customFormat="1" ht="31.5" x14ac:dyDescent="0.25">
      <c r="A35" s="32" t="s">
        <v>44</v>
      </c>
      <c r="B35" s="33">
        <f>SUM(B34)</f>
        <v>1491.9</v>
      </c>
      <c r="C35" s="33">
        <f>SUM(C33:C34)</f>
        <v>0</v>
      </c>
      <c r="D35" s="33">
        <f>SUM(D33:D34)</f>
        <v>0</v>
      </c>
      <c r="E35" s="33"/>
      <c r="F35" s="48"/>
    </row>
    <row r="36" spans="1:6" s="21" customFormat="1" ht="47.25" x14ac:dyDescent="0.25">
      <c r="A36" s="57" t="s">
        <v>45</v>
      </c>
      <c r="B36" s="33">
        <f>SUM(B9+B13+B32)+B35</f>
        <v>161570.79999999999</v>
      </c>
      <c r="C36" s="33" t="e">
        <f>SUM(C9+C13+C32)+#REF!</f>
        <v>#REF!</v>
      </c>
      <c r="D36" s="33" t="e">
        <f>SUM(D9+D13+D32)+#REF!</f>
        <v>#REF!</v>
      </c>
      <c r="E36" s="33"/>
      <c r="F36" s="48"/>
    </row>
    <row r="37" spans="1:6" s="21" customFormat="1" ht="15.75" customHeight="1" x14ac:dyDescent="0.25">
      <c r="A37" s="58" t="s">
        <v>46</v>
      </c>
      <c r="B37" s="59"/>
      <c r="C37" s="59"/>
      <c r="D37" s="59"/>
      <c r="E37" s="59"/>
      <c r="F37" s="60"/>
    </row>
    <row r="38" spans="1:6" ht="31.5" x14ac:dyDescent="0.2">
      <c r="A38" s="54" t="s">
        <v>34</v>
      </c>
      <c r="B38" s="23">
        <v>18.5</v>
      </c>
      <c r="C38" s="61"/>
      <c r="D38" s="61"/>
      <c r="E38" s="62"/>
      <c r="F38" s="63" t="s">
        <v>47</v>
      </c>
    </row>
    <row r="39" spans="1:6" ht="15.75" x14ac:dyDescent="0.2">
      <c r="A39" s="54" t="s">
        <v>48</v>
      </c>
      <c r="B39" s="23">
        <v>2.6</v>
      </c>
      <c r="C39" s="61"/>
      <c r="D39" s="61"/>
      <c r="E39" s="62"/>
      <c r="F39" s="63" t="s">
        <v>49</v>
      </c>
    </row>
    <row r="40" spans="1:6" s="21" customFormat="1" ht="15.75" x14ac:dyDescent="0.25">
      <c r="A40" s="39" t="s">
        <v>9</v>
      </c>
      <c r="B40" s="23">
        <v>10</v>
      </c>
      <c r="C40" s="64"/>
      <c r="D40" s="64"/>
      <c r="E40" s="65"/>
      <c r="F40" s="66" t="s">
        <v>50</v>
      </c>
    </row>
    <row r="41" spans="1:6" ht="42.75" customHeight="1" x14ac:dyDescent="0.2">
      <c r="A41" s="67" t="s">
        <v>51</v>
      </c>
      <c r="B41" s="68">
        <f>SUM(B38:B40)</f>
        <v>31.1</v>
      </c>
      <c r="C41" s="61"/>
      <c r="D41" s="61"/>
      <c r="E41" s="62"/>
      <c r="F41" s="69"/>
    </row>
    <row r="42" spans="1:6" ht="5.25" customHeight="1" thickBot="1" x14ac:dyDescent="0.25">
      <c r="A42" s="70"/>
      <c r="B42" s="71"/>
      <c r="C42" s="72"/>
      <c r="D42" s="72"/>
      <c r="E42" s="73"/>
      <c r="F42" s="74"/>
    </row>
    <row r="43" spans="1:6" ht="48" thickBot="1" x14ac:dyDescent="0.25">
      <c r="A43" s="75" t="s">
        <v>52</v>
      </c>
      <c r="B43" s="76">
        <f>SUM(B36+B41)</f>
        <v>161601.9</v>
      </c>
      <c r="C43" s="77"/>
      <c r="D43" s="77"/>
      <c r="E43" s="78"/>
      <c r="F43" s="79"/>
    </row>
    <row r="44" spans="1:6" ht="15.75" hidden="1" x14ac:dyDescent="0.2">
      <c r="A44" s="80" t="s">
        <v>53</v>
      </c>
      <c r="B44" s="81"/>
      <c r="C44" s="82"/>
      <c r="D44" s="82"/>
      <c r="E44" s="83"/>
      <c r="F44" s="84"/>
    </row>
    <row r="45" spans="1:6" ht="15.75" hidden="1" x14ac:dyDescent="0.2">
      <c r="A45" s="85" t="s">
        <v>9</v>
      </c>
      <c r="B45" s="86" t="e">
        <f>SUM(B11)+B34+B7+#REF!+B40</f>
        <v>#REF!</v>
      </c>
      <c r="C45" s="82"/>
      <c r="D45" s="82"/>
      <c r="E45" s="62"/>
      <c r="F45" s="69"/>
    </row>
    <row r="46" spans="1:6" ht="15.75" hidden="1" x14ac:dyDescent="0.2">
      <c r="A46" s="87" t="s">
        <v>54</v>
      </c>
      <c r="B46" s="86" t="e">
        <f>SUM(#REF!)</f>
        <v>#REF!</v>
      </c>
      <c r="C46" s="82"/>
      <c r="D46" s="82"/>
      <c r="E46" s="62"/>
      <c r="F46" s="69"/>
    </row>
    <row r="47" spans="1:6" ht="15.75" hidden="1" x14ac:dyDescent="0.2">
      <c r="A47" s="87" t="s">
        <v>55</v>
      </c>
      <c r="B47" s="86" t="e">
        <f>SUM(#REF!)</f>
        <v>#REF!</v>
      </c>
      <c r="C47" s="82"/>
      <c r="D47" s="82"/>
      <c r="E47" s="62"/>
      <c r="F47" s="69"/>
    </row>
    <row r="48" spans="1:6" ht="15.75" hidden="1" x14ac:dyDescent="0.2">
      <c r="A48" s="85" t="s">
        <v>56</v>
      </c>
      <c r="B48" s="86" t="e">
        <f>SUM(#REF!)</f>
        <v>#REF!</v>
      </c>
      <c r="C48" s="82"/>
      <c r="D48" s="82"/>
      <c r="E48" s="62"/>
      <c r="F48" s="69"/>
    </row>
    <row r="49" spans="1:6" ht="30" hidden="1" x14ac:dyDescent="0.2">
      <c r="A49" s="85" t="s">
        <v>34</v>
      </c>
      <c r="B49" s="86">
        <f>SUM(B12)+B27+B28+B29+B30+B38</f>
        <v>57930.400000000001</v>
      </c>
      <c r="C49" s="82"/>
      <c r="D49" s="82"/>
      <c r="E49" s="62"/>
      <c r="F49" s="69"/>
    </row>
    <row r="50" spans="1:6" ht="15.75" hidden="1" x14ac:dyDescent="0.2">
      <c r="A50" s="85" t="s">
        <v>57</v>
      </c>
      <c r="B50" s="88" t="e">
        <f>SUM(#REF!)</f>
        <v>#REF!</v>
      </c>
      <c r="C50" s="82"/>
      <c r="D50" s="82"/>
      <c r="E50" s="73"/>
      <c r="F50" s="74"/>
    </row>
    <row r="51" spans="1:6" ht="15.75" hidden="1" x14ac:dyDescent="0.2">
      <c r="A51" s="87" t="s">
        <v>58</v>
      </c>
      <c r="B51" s="88" t="e">
        <f>SUM(#REF!)</f>
        <v>#REF!</v>
      </c>
      <c r="C51" s="82"/>
      <c r="D51" s="82"/>
      <c r="E51" s="73"/>
      <c r="F51" s="74"/>
    </row>
    <row r="52" spans="1:6" ht="16.5" hidden="1" thickBot="1" x14ac:dyDescent="0.25">
      <c r="A52" s="89" t="s">
        <v>48</v>
      </c>
      <c r="B52" s="90" t="e">
        <f>SUM(B15+B16)+B25+B26+#REF!+B17+B19+B20+B21+B22+B23+B24+B18+2.6</f>
        <v>#REF!</v>
      </c>
      <c r="C52" s="91"/>
      <c r="D52" s="91"/>
      <c r="E52" s="92"/>
      <c r="F52" s="93"/>
    </row>
    <row r="53" spans="1:6" ht="11.25" customHeight="1" x14ac:dyDescent="0.25">
      <c r="A53" s="5"/>
      <c r="B53" s="5"/>
      <c r="C53" s="5"/>
      <c r="D53" s="5"/>
      <c r="E53" s="5"/>
      <c r="F53" s="5"/>
    </row>
    <row r="54" spans="1:6" ht="15.75" hidden="1" x14ac:dyDescent="0.25">
      <c r="A54" s="5"/>
      <c r="B54" s="94" t="e">
        <f>SUM(B45:B52)</f>
        <v>#REF!</v>
      </c>
      <c r="C54" s="5"/>
      <c r="D54" s="5"/>
      <c r="E54" s="5"/>
      <c r="F54" s="5"/>
    </row>
    <row r="55" spans="1:6" ht="15.75" hidden="1" x14ac:dyDescent="0.25">
      <c r="A55" s="5"/>
      <c r="B55" s="5"/>
      <c r="C55" s="5"/>
      <c r="D55" s="5"/>
      <c r="E55" s="5"/>
      <c r="F55" s="5"/>
    </row>
    <row r="56" spans="1:6" ht="15.75" hidden="1" x14ac:dyDescent="0.25">
      <c r="A56" s="5"/>
      <c r="B56" s="94" t="e">
        <f>SUM(B43-B54)</f>
        <v>#REF!</v>
      </c>
      <c r="C56" s="5"/>
      <c r="D56" s="5"/>
      <c r="E56" s="5"/>
      <c r="F56" s="5"/>
    </row>
    <row r="57" spans="1:6" ht="15.75" x14ac:dyDescent="0.25">
      <c r="B57" s="95"/>
      <c r="C57" s="5"/>
      <c r="D57" s="5"/>
      <c r="E57" s="5"/>
      <c r="F57" s="5"/>
    </row>
    <row r="58" spans="1:6" ht="15.75" x14ac:dyDescent="0.2">
      <c r="A58" s="1"/>
      <c r="B58" s="2"/>
      <c r="C58" s="2"/>
      <c r="D58" s="2"/>
      <c r="E58" s="3"/>
      <c r="F58" s="96"/>
    </row>
  </sheetData>
  <mergeCells count="10">
    <mergeCell ref="E15:E26"/>
    <mergeCell ref="E27:E30"/>
    <mergeCell ref="A33:F33"/>
    <mergeCell ref="A37:F37"/>
    <mergeCell ref="A2:F2"/>
    <mergeCell ref="A3:F3"/>
    <mergeCell ref="B5:D5"/>
    <mergeCell ref="A6:F6"/>
    <mergeCell ref="A10:F10"/>
    <mergeCell ref="A14:F14"/>
  </mergeCells>
  <pageMargins left="0.9055118110236221" right="0.19685039370078741" top="0.74803149606299213" bottom="0.35433070866141736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dcterms:created xsi:type="dcterms:W3CDTF">2019-10-16T06:43:25Z</dcterms:created>
  <dcterms:modified xsi:type="dcterms:W3CDTF">2019-10-16T06:43:56Z</dcterms:modified>
</cp:coreProperties>
</file>