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28755" windowHeight="12330"/>
  </bookViews>
  <sheets>
    <sheet name="уточ. май (новое)" sheetId="1" r:id="rId1"/>
  </sheets>
  <definedNames>
    <definedName name="_xlnm.Print_Area" localSheetId="0">'уточ. май (новое)'!$A$1:$G$207</definedName>
  </definedNames>
  <calcPr calcId="145621"/>
</workbook>
</file>

<file path=xl/calcChain.xml><?xml version="1.0" encoding="utf-8"?>
<calcChain xmlns="http://schemas.openxmlformats.org/spreadsheetml/2006/main">
  <c r="F205" i="1" l="1"/>
  <c r="F204" i="1"/>
  <c r="E203" i="1"/>
  <c r="F203" i="1" s="1"/>
  <c r="D203" i="1"/>
  <c r="C203" i="1"/>
  <c r="F202" i="1"/>
  <c r="F201" i="1"/>
  <c r="E200" i="1"/>
  <c r="D200" i="1"/>
  <c r="C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E155" i="1"/>
  <c r="F155" i="1" s="1"/>
  <c r="D155" i="1"/>
  <c r="C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E128" i="1"/>
  <c r="D128" i="1"/>
  <c r="D123" i="1" s="1"/>
  <c r="C128" i="1"/>
  <c r="F127" i="1"/>
  <c r="F126" i="1"/>
  <c r="F125" i="1"/>
  <c r="E124" i="1"/>
  <c r="D124" i="1"/>
  <c r="C124" i="1"/>
  <c r="F120" i="1"/>
  <c r="F119" i="1"/>
  <c r="E118" i="1"/>
  <c r="D118" i="1"/>
  <c r="C118" i="1"/>
  <c r="F117" i="1"/>
  <c r="F116" i="1"/>
  <c r="F115" i="1"/>
  <c r="F114" i="1"/>
  <c r="F113" i="1"/>
  <c r="F112" i="1"/>
  <c r="F111" i="1"/>
  <c r="F110" i="1"/>
  <c r="E109" i="1"/>
  <c r="D109" i="1"/>
  <c r="D87" i="1" s="1"/>
  <c r="C109" i="1"/>
  <c r="C87" i="1" s="1"/>
  <c r="F108" i="1"/>
  <c r="F107" i="1"/>
  <c r="F106" i="1"/>
  <c r="F105" i="1"/>
  <c r="F104" i="1"/>
  <c r="F103" i="1"/>
  <c r="F102" i="1"/>
  <c r="F101" i="1"/>
  <c r="F100" i="1"/>
  <c r="F99" i="1"/>
  <c r="F98" i="1"/>
  <c r="F97" i="1"/>
  <c r="F96" i="1"/>
  <c r="F95" i="1"/>
  <c r="F94" i="1"/>
  <c r="F93" i="1"/>
  <c r="F92" i="1"/>
  <c r="F91" i="1"/>
  <c r="F90" i="1"/>
  <c r="F89" i="1"/>
  <c r="F88" i="1"/>
  <c r="F86" i="1"/>
  <c r="F85" i="1"/>
  <c r="F84" i="1"/>
  <c r="F83" i="1"/>
  <c r="F82" i="1"/>
  <c r="F81" i="1"/>
  <c r="F80" i="1"/>
  <c r="F79" i="1"/>
  <c r="E78" i="1"/>
  <c r="D78" i="1"/>
  <c r="C78" i="1"/>
  <c r="F77" i="1"/>
  <c r="F76" i="1"/>
  <c r="F75" i="1"/>
  <c r="F74" i="1"/>
  <c r="F73" i="1"/>
  <c r="E72" i="1"/>
  <c r="F72" i="1" s="1"/>
  <c r="D72" i="1"/>
  <c r="C72" i="1"/>
  <c r="F71" i="1"/>
  <c r="F70" i="1"/>
  <c r="E69" i="1"/>
  <c r="D69" i="1"/>
  <c r="D68" i="1" s="1"/>
  <c r="C69" i="1"/>
  <c r="F67" i="1"/>
  <c r="F66" i="1"/>
  <c r="F65" i="1"/>
  <c r="F64" i="1"/>
  <c r="F63" i="1"/>
  <c r="E62" i="1"/>
  <c r="D62" i="1"/>
  <c r="C62" i="1"/>
  <c r="F60" i="1"/>
  <c r="F59" i="1"/>
  <c r="F58" i="1"/>
  <c r="F57" i="1"/>
  <c r="F56" i="1"/>
  <c r="F55" i="1"/>
  <c r="E54" i="1"/>
  <c r="D54" i="1"/>
  <c r="C54" i="1"/>
  <c r="F53" i="1"/>
  <c r="F52" i="1"/>
  <c r="F51" i="1"/>
  <c r="F50" i="1"/>
  <c r="F49" i="1"/>
  <c r="F48" i="1"/>
  <c r="F47" i="1"/>
  <c r="E46" i="1"/>
  <c r="D46" i="1"/>
  <c r="C46" i="1"/>
  <c r="F44" i="1"/>
  <c r="F43" i="1"/>
  <c r="F42" i="1"/>
  <c r="F41" i="1"/>
  <c r="F40" i="1"/>
  <c r="F39" i="1"/>
  <c r="F38" i="1"/>
  <c r="F37" i="1"/>
  <c r="E36" i="1"/>
  <c r="D36" i="1"/>
  <c r="C36" i="1"/>
  <c r="F35" i="1"/>
  <c r="F34" i="1"/>
  <c r="E33" i="1"/>
  <c r="D33" i="1"/>
  <c r="D31" i="1" s="1"/>
  <c r="C33" i="1"/>
  <c r="F32" i="1"/>
  <c r="E31" i="1"/>
  <c r="C31" i="1"/>
  <c r="F30" i="1"/>
  <c r="F29" i="1"/>
  <c r="F28" i="1"/>
  <c r="F27" i="1"/>
  <c r="F26" i="1"/>
  <c r="F25" i="1"/>
  <c r="F24" i="1"/>
  <c r="E23" i="1"/>
  <c r="E22" i="1" s="1"/>
  <c r="D23" i="1"/>
  <c r="D22" i="1" s="1"/>
  <c r="C23" i="1"/>
  <c r="C22" i="1"/>
  <c r="F21" i="1"/>
  <c r="F20" i="1"/>
  <c r="F19" i="1"/>
  <c r="F18" i="1"/>
  <c r="F17" i="1"/>
  <c r="F16" i="1"/>
  <c r="F15" i="1"/>
  <c r="F14" i="1"/>
  <c r="E13" i="1"/>
  <c r="F13" i="1" s="1"/>
  <c r="D13" i="1"/>
  <c r="C13" i="1"/>
  <c r="F12" i="1"/>
  <c r="F11" i="1"/>
  <c r="F10" i="1"/>
  <c r="F9" i="1"/>
  <c r="E8" i="1"/>
  <c r="E7" i="1" s="1"/>
  <c r="D8" i="1"/>
  <c r="D6" i="1" s="1"/>
  <c r="C8" i="1"/>
  <c r="C6" i="1" s="1"/>
  <c r="C45" i="1" s="1"/>
  <c r="C7" i="1"/>
  <c r="D61" i="1" l="1"/>
  <c r="F61" i="1" s="1"/>
  <c r="F62" i="1"/>
  <c r="F33" i="1"/>
  <c r="F46" i="1"/>
  <c r="F69" i="1"/>
  <c r="F36" i="1"/>
  <c r="C68" i="1"/>
  <c r="C61" i="1" s="1"/>
  <c r="C121" i="1" s="1"/>
  <c r="C122" i="1" s="1"/>
  <c r="F109" i="1"/>
  <c r="F124" i="1"/>
  <c r="F22" i="1"/>
  <c r="F23" i="1"/>
  <c r="E87" i="1"/>
  <c r="F87" i="1" s="1"/>
  <c r="C206" i="1"/>
  <c r="E68" i="1"/>
  <c r="F78" i="1"/>
  <c r="C123" i="1"/>
  <c r="F128" i="1"/>
  <c r="F200" i="1"/>
  <c r="E6" i="1"/>
  <c r="E45" i="1" s="1"/>
  <c r="D45" i="1"/>
  <c r="F54" i="1"/>
  <c r="E61" i="1"/>
  <c r="D206" i="1"/>
  <c r="D121" i="1"/>
  <c r="D122" i="1" s="1"/>
  <c r="D207" i="1" s="1"/>
  <c r="F31" i="1"/>
  <c r="D7" i="1"/>
  <c r="F7" i="1" s="1"/>
  <c r="F8" i="1"/>
  <c r="F68" i="1"/>
  <c r="F118" i="1"/>
  <c r="E206" i="1"/>
  <c r="E123" i="1"/>
  <c r="F123" i="1" s="1"/>
  <c r="F45" i="1" l="1"/>
  <c r="E121" i="1"/>
  <c r="E122" i="1"/>
  <c r="E207" i="1" s="1"/>
  <c r="F207" i="1" s="1"/>
  <c r="F121" i="1"/>
  <c r="C207" i="1"/>
  <c r="F206" i="1"/>
  <c r="F122" i="1" l="1"/>
</calcChain>
</file>

<file path=xl/sharedStrings.xml><?xml version="1.0" encoding="utf-8"?>
<sst xmlns="http://schemas.openxmlformats.org/spreadsheetml/2006/main" count="426" uniqueCount="354">
  <si>
    <t>Объем бюджета Миасского городского округа по доходам на 2019 год</t>
  </si>
  <si>
    <t>(тыс. рублей)</t>
  </si>
  <si>
    <t>Коды бюджетной классификации</t>
  </si>
  <si>
    <t>Наименование доходов</t>
  </si>
  <si>
    <t xml:space="preserve"> Бюджета на     2019 год </t>
  </si>
  <si>
    <t xml:space="preserve"> Бюджета на     2019 год (март)</t>
  </si>
  <si>
    <t xml:space="preserve"> Бюджета на     2019 год (май)</t>
  </si>
  <si>
    <t xml:space="preserve">отклонение </t>
  </si>
  <si>
    <t>причины отклонения</t>
  </si>
  <si>
    <t xml:space="preserve"> 000 101 02000 01 0000 110</t>
  </si>
  <si>
    <t xml:space="preserve"> Налог на доходы физических лиц</t>
  </si>
  <si>
    <r>
      <t xml:space="preserve">в т.ч. дополнительный норматив отчислений от НДФЛ, заменяющий дотацию из областного ФФП МР,
</t>
    </r>
    <r>
      <rPr>
        <u/>
        <sz val="11"/>
        <color indexed="8"/>
        <rFont val="Times New Roman"/>
        <family val="1"/>
        <charset val="204"/>
      </rPr>
      <t>2019 год</t>
    </r>
    <r>
      <rPr>
        <sz val="11"/>
        <color indexed="8"/>
        <rFont val="Times New Roman"/>
        <family val="1"/>
        <charset val="204"/>
      </rPr>
      <t xml:space="preserve"> = 14,52 % , </t>
    </r>
    <r>
      <rPr>
        <u/>
        <sz val="11"/>
        <color indexed="8"/>
        <rFont val="Times New Roman"/>
        <family val="1"/>
        <charset val="204"/>
      </rPr>
      <t xml:space="preserve">2020 год </t>
    </r>
    <r>
      <rPr>
        <sz val="11"/>
        <color indexed="8"/>
        <rFont val="Times New Roman"/>
        <family val="1"/>
        <charset val="204"/>
      </rPr>
      <t xml:space="preserve">=16,54 %, </t>
    </r>
    <r>
      <rPr>
        <u/>
        <sz val="11"/>
        <color indexed="8"/>
        <rFont val="Times New Roman"/>
        <family val="1"/>
        <charset val="204"/>
      </rPr>
      <t>2021 год</t>
    </r>
    <r>
      <rPr>
        <sz val="11"/>
        <color indexed="8"/>
        <rFont val="Times New Roman"/>
        <family val="1"/>
        <charset val="204"/>
      </rPr>
      <t xml:space="preserve"> = 15,90 %</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</si>
  <si>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</si>
  <si>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</si>
  <si>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</si>
  <si>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</si>
  <si>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</si>
  <si>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</si>
  <si>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</si>
  <si>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</si>
  <si>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</si>
  <si>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100 1 03 02000 01 0000 110</t>
  </si>
  <si>
    <t>Акцизы по подакцизным товарам (продукции), производимым на территории Российской Федерации</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</si>
  <si>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</si>
  <si>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</si>
  <si>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</si>
  <si>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</si>
  <si>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</si>
  <si>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</si>
  <si>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</si>
  <si>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</si>
  <si>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</si>
  <si>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</si>
  <si>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</si>
  <si>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</si>
  <si>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</si>
  <si>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</si>
  <si>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</si>
  <si>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</si>
  <si>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000 105 00000 00 0000 000</t>
  </si>
  <si>
    <t>Налоги  на  совокупный  доход</t>
  </si>
  <si>
    <t xml:space="preserve">182 105 01000 01 0000 110   </t>
  </si>
  <si>
    <t>Налог, взимаемый в связи с применением упрощенной системы налогообложения, зачисляемый в бюджеты городских округов</t>
  </si>
  <si>
    <t>182 1 05 01011 01 0000 110</t>
  </si>
  <si>
    <t>Налог, взимаемый с налогоплательщиков, выбравших в качестве объекта налогообложения  доходы</t>
  </si>
  <si>
    <t>ожидаемое поступление</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</si>
  <si>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</si>
  <si>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</si>
  <si>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фактическое поступление</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</si>
  <si>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</si>
  <si>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</si>
  <si>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182 1 05 01050 01 0000 110</t>
  </si>
  <si>
    <t>Минимальный налог, зачисляемый в бюджеты субъектов Российской Федерации (за налоговые периоды, истекшие до 1 января 2016 года)</t>
  </si>
  <si>
    <t xml:space="preserve">182 105 02010 02 0000 110   </t>
  </si>
  <si>
    <t xml:space="preserve"> Единый налог на вмененный доход для отдельных видов деятельности</t>
  </si>
  <si>
    <t>182 105 03010 01 0000 110</t>
  </si>
  <si>
    <t>Единый сельскохозяйственный налог</t>
  </si>
  <si>
    <t>182 105 04010 02 0000 110</t>
  </si>
  <si>
    <t>Налог, взимаемый в связи с применением патентной системы налогообложения, зачисляемый в бюджеты городских округов</t>
  </si>
  <si>
    <t>000 106 00000 00 0000 000</t>
  </si>
  <si>
    <t>Налоги  на  имущество</t>
  </si>
  <si>
    <t>182 106 01020 04 0000 110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</si>
  <si>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</si>
  <si>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182 106 06000 00 0000 110</t>
  </si>
  <si>
    <t>Земельный налог, в т.ч.:</t>
  </si>
  <si>
    <t>182 106 06032 04 0000 110</t>
  </si>
  <si>
    <t xml:space="preserve"> = Земельный налог с организаций, обладающих земельным участком, расположенным в границах городских округов</t>
  </si>
  <si>
    <t>182 106 06042 04 0000 110</t>
  </si>
  <si>
    <t xml:space="preserve"> = Земельный налог с физических лиц,   обладающих земельным участком, расположенным в границах городских округов</t>
  </si>
  <si>
    <t>000 108 00000 00 0000 000</t>
  </si>
  <si>
    <t>Государственная  пошлина</t>
  </si>
  <si>
    <t>182 108 03010 01 0000 110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</si>
  <si>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</si>
  <si>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188 108 06000 01 0000 000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</si>
  <si>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</si>
  <si>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182 108 07010 01 0000 110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</si>
  <si>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</si>
  <si>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321 108 07020 01 0000 110</t>
  </si>
  <si>
    <t>Государственная пошлина за государственную регистрацию прав, ограничений (обременений) прав на недвижимое имущество и сделок с ним</t>
  </si>
  <si>
    <t>188 108 07100 01 0000 110</t>
  </si>
  <si>
    <t>Государственная пошлина за выдачу и обмен паспорта гражданина Российской Федерации</t>
  </si>
  <si>
    <t>188 108 07141 01 0000 110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</si>
  <si>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</si>
  <si>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283 108 07150 01 1000 110</t>
  </si>
  <si>
    <t xml:space="preserve">Государственная пошлина за выдачу разрешения на установку рекламной конструкции </t>
  </si>
  <si>
    <t>283 108 07173 01 1000 110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</si>
  <si>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</si>
  <si>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</si>
  <si>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000 111 00000 00 0000 000</t>
  </si>
  <si>
    <t>Доходы от использования имущества, находящегося в государственной и муниципальной собственности</t>
  </si>
  <si>
    <t>283 111 05012 04 0000 120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</si>
  <si>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</si>
  <si>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</si>
  <si>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</si>
  <si>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</si>
  <si>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</si>
  <si>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288 111 05034 04 0000 120</t>
  </si>
  <si>
    <t>283 111 05074 04 0000 120</t>
  </si>
  <si>
    <t>Доходы от сдачи в аренду имущества, составляющего казну городских округов (за исключением земельных участков)</t>
  </si>
  <si>
    <t>283 111 07014 04 0000 120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</si>
  <si>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</si>
  <si>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Фактическое поступление (по результатам работы МУП за 2018 год)</t>
  </si>
  <si>
    <t>283 111 09044 04 0000 120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</si>
  <si>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</si>
  <si>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000 112 01000 01 0000 120</t>
  </si>
  <si>
    <t>Плата за негативное воздействие на окружающую среду</t>
  </si>
  <si>
    <t>048 112 01010 01 0000 120</t>
  </si>
  <si>
    <t>Плата за выбросы загрязняющих веществ в атмосферный воздух стационарными объектами</t>
  </si>
  <si>
    <t>048 112 01020 01 0000 120</t>
  </si>
  <si>
    <t>Плата за выбросы загрязняющих веществ в атмосферный воздух передвижными объектами</t>
  </si>
  <si>
    <t>048 112 01030 01 0000 120</t>
  </si>
  <si>
    <t>Плата за сбросы загрязняющих веществ в водные объекты</t>
  </si>
  <si>
    <t>048 112 01041 01 0000 120</t>
  </si>
  <si>
    <t>Плата за размещение отходов производства</t>
  </si>
  <si>
    <t>Плата за размещение твердых коммунальных отходов</t>
  </si>
  <si>
    <t>048 112 01070 01 0000 120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</si>
  <si>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</si>
  <si>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000 113 00000 00 0000 000</t>
  </si>
  <si>
    <t>Доходы от оказания платных услуг (работ) и компенсации затрат государства</t>
  </si>
  <si>
    <t>000 113 01994 04 0000 130</t>
  </si>
  <si>
    <t>Прочие доходы от оказания платных услуг (работ) получателями средств бюджетов городских округов</t>
  </si>
  <si>
    <t>283 113 01994 04 0000 130</t>
  </si>
  <si>
    <t>285 113 01994 04 0000 130</t>
  </si>
  <si>
    <t>288 113 01994 04 0000 130</t>
  </si>
  <si>
    <t>288 113 01994 04 0010 130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</si>
  <si>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учрежениях)</t>
  </si>
  <si>
    <t>289 113 01994 04 0000 130</t>
  </si>
  <si>
    <t>Письмо Упр. Культуры от 08.05.19 г. № 292/11</t>
  </si>
  <si>
    <t>000 113 02000 04 0000 130</t>
  </si>
  <si>
    <t>Прочие доходы от компенсаций затрат государства</t>
  </si>
  <si>
    <t>000 113 02064 04 0000 130</t>
  </si>
  <si>
    <t>Доходы, поступающие в порядке возмещения расходов, понесенных в связи с эксплуатацией имущества городских округов</t>
  </si>
  <si>
    <t>283 113 02064 04 0000 130</t>
  </si>
  <si>
    <t>= Администрация МГО</t>
  </si>
  <si>
    <t>288 113 02064 04 0000 130</t>
  </si>
  <si>
    <t xml:space="preserve"> = Управление образования Администрации МГО</t>
  </si>
  <si>
    <t>000 113 02994 04 0000 130</t>
  </si>
  <si>
    <t>283 113 02994 04 0000 130</t>
  </si>
  <si>
    <t>284 113 02994 04 0000 130</t>
  </si>
  <si>
    <t>285 113 02994 04 0000 130</t>
  </si>
  <si>
    <t>288 113 02994 04 0000 130</t>
  </si>
  <si>
    <t>292 113 02994 04 0000 130</t>
  </si>
  <si>
    <t>000 114 00000 00 0000  000</t>
  </si>
  <si>
    <t>Доходы от продажи материальных и нематеральных активов</t>
  </si>
  <si>
    <t>289 114 02042 04 0000 410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</si>
  <si>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</si>
  <si>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285 114 02042 04 0000 440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</si>
  <si>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</si>
  <si>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288 114 02042 04 0000 440</t>
  </si>
  <si>
    <t>Письмо Упр. Образования от 16.05.2019 г № 1369/10</t>
  </si>
  <si>
    <t>283 114 02043 04 0000 410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</si>
  <si>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</si>
  <si>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</si>
  <si>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</si>
  <si>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</si>
  <si>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</si>
  <si>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</si>
  <si>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</si>
  <si>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</si>
  <si>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</si>
  <si>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 xml:space="preserve"> 000 116 00000 00 0000 000</t>
  </si>
  <si>
    <t>Штрафы, санкции, возмещение ущерба, в т.ч.</t>
  </si>
  <si>
    <t>182 116 03010 01 0000 140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</si>
  <si>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</si>
  <si>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</si>
  <si>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</si>
  <si>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141 116 08010 01 0000 140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</si>
  <si>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</si>
  <si>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188 116 08010 01 0000 140</t>
  </si>
  <si>
    <t>141 116 08020 01 0000 140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</si>
  <si>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</si>
  <si>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</si>
  <si>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</si>
  <si>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285 11623041040000140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</si>
  <si>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</si>
  <si>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009 116 25020 01 0000 140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</si>
  <si>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</si>
  <si>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048 116 25020 01 6000 140</t>
  </si>
  <si>
    <t>141 116 25050 01 0000 140</t>
  </si>
  <si>
    <t>Денежные взыскания (штрафы) за нарушение законодательства в области охраны окружающей среды</t>
  </si>
  <si>
    <t>141 116 25084 04 0000 140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</si>
  <si>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</si>
  <si>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321 116 25060 01 0000 140</t>
  </si>
  <si>
    <t>Денежные взыскания (штрафы) за нарушение земельного законодательства</t>
  </si>
  <si>
    <t>141 116 28000 01 0000 140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</si>
  <si>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</si>
  <si>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188 116 28000 01 0000 140</t>
  </si>
  <si>
    <t>388 116 28000 01 6000 140</t>
  </si>
  <si>
    <t>188 116 30030 01 0000 140</t>
  </si>
  <si>
    <t>Прочие денежные взыскания (штрафы) за правонарушения в области дорожного движения</t>
  </si>
  <si>
    <t>034 116 33040 04 0000 140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</si>
  <si>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</si>
  <si>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161 116 33040 04 0000 140</t>
  </si>
  <si>
    <t>048 116 43000 01 0000 140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</si>
  <si>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</si>
  <si>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188 116 43000 01 0000 140</t>
  </si>
  <si>
    <t>498 116 45000 01 0000 140</t>
  </si>
  <si>
    <t>Денежные взыскания (штрафы) за нарушения законодательства Российской Федерации о промышленной безопасности</t>
  </si>
  <si>
    <t>000 116 90040 04 0000 140</t>
  </si>
  <si>
    <t xml:space="preserve"> Прочие поступления от денежных взысканий (штрафов) и иных сумм в возмещение ущерба, зачисляемые в бюджеты городских округов</t>
  </si>
  <si>
    <t>008 116 90040 04 0000 140</t>
  </si>
  <si>
    <t>Министерство сельского хозяйства Челябинской области</t>
  </si>
  <si>
    <t>011 116 90040 04 0000 140</t>
  </si>
  <si>
    <t>Министерство строительства и  инфраструктуры Челябинской области</t>
  </si>
  <si>
    <t>141 116 90040 04 0000 140</t>
  </si>
  <si>
    <t>Управление Федеральной службы по надзору в сфере защиты прав потребителей и благополучия человека по Челябинской области</t>
  </si>
  <si>
    <t>177 116 90040 04 0000 140</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</si>
  <si>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Челябинской области</t>
  </si>
  <si>
    <t>188 116 90040 04 0000 140</t>
  </si>
  <si>
    <t>Главное управление Министерства внутренних дел Российской Федерации по Челябинской области</t>
  </si>
  <si>
    <t>283 116 90040 04 0000 140</t>
  </si>
  <si>
    <t>Администрация МГО</t>
  </si>
  <si>
    <t>288 116 90040 04 0000 140</t>
  </si>
  <si>
    <t>Управление образования Администрации МГО</t>
  </si>
  <si>
    <t>415 116 90040 04 0000 140</t>
  </si>
  <si>
    <t>Прокуратура Челябинской области</t>
  </si>
  <si>
    <t>000 117 05000 00 0000 180</t>
  </si>
  <si>
    <t>Прочие неналоговые доходы</t>
  </si>
  <si>
    <t>283 117 05000 00 0000 180</t>
  </si>
  <si>
    <t>285 117 05000 00 0000 180</t>
  </si>
  <si>
    <t>УСЗН Администрации МГО</t>
  </si>
  <si>
    <t>НЕНАЛОГОВЫЕ ДОХОДЫ</t>
  </si>
  <si>
    <t>000 100 00000 00  0000 000</t>
  </si>
  <si>
    <t>НАЛОГОВЫЕ И НЕНАЛОГОВЫЕ ДОХОДЫ</t>
  </si>
  <si>
    <t>000 202 00000 00  0000 000</t>
  </si>
  <si>
    <t>БЕЗВОЗМЕЗДНЫЕ ПОСТУПЛЕНИЯ ОТ ДРУГИХ БЮДЖЕТОВ БЮДЖЕТНОЙ СИСТЕМЫ РОССИЙСКОЙ ФЕДЕРАЦИИ</t>
  </si>
  <si>
    <t>000 202 10000 00 0000 150</t>
  </si>
  <si>
    <t>Дотации бюджетам субъектов Российской Федерации и муниципальных образований</t>
  </si>
  <si>
    <t>284 202 15001 04 0000 150</t>
  </si>
  <si>
    <t>Дотации бюджетам городских округов на выравнивание бюджетной обеспеченности поселений (из областного фонда финансовой поддержки поселений)</t>
  </si>
  <si>
    <t>Дотации бюджетам городских округов на выравнивание бюджетной обеспеченности муниципальных районов (из областного фонда финансовой поддержки муниципальных районов)</t>
  </si>
  <si>
    <t>284 202 15002 04 0000 150</t>
  </si>
  <si>
    <t xml:space="preserve">Дотации бюджетам городских округов на поддержку мер по обеспечению сбалансированности местных бюджетов </t>
  </si>
  <si>
    <t>000 202 20000 00 0000 150</t>
  </si>
  <si>
    <t>Субсидии бюджетам бюджетной системы Российской Федерации (межбюджетные субсидии)</t>
  </si>
  <si>
    <t>283 2 02 25497 04 0000 150</t>
  </si>
  <si>
    <t>Субсидии бюджетам городских округов на реализацию мероприятий по обеспечению жильем молодых семей при рождении (усыновлении) одного ребенка</t>
  </si>
  <si>
    <t>Письмо МФ ЧО № 09-12-2</t>
  </si>
  <si>
    <t>289 202 25519 04 0000 150</t>
  </si>
  <si>
    <t>Субсидия бюджетам городских округов на поддержку отрасли культуры (на комплектование книжных фондов муниципальных общедоступных библиотек)</t>
  </si>
  <si>
    <t xml:space="preserve">283 202 25555 04 0000 150 </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</si>
  <si>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(Формирования комфортной городской среды)</t>
  </si>
  <si>
    <t>283 202 27112 04 0000 150</t>
  </si>
  <si>
    <t xml:space="preserve">Субсидии бюджетам городских округов на софинансирование капитальных вложений в объекты муниципальной собственности  в объекты культуры </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</si>
  <si>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</si>
  <si>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</si>
  <si>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283 202 29999 04 0000 150</t>
  </si>
  <si>
    <t>Прочие субсидии бюджетам городских округов на проведение работ по описанию местоположения границ населенных пунктов Челябинской области</t>
  </si>
  <si>
    <t>Прочие субсидии бюджетам городских округов на проведение работ по описанию местоположения границ территориальных зон Челябинской области</t>
  </si>
  <si>
    <t>284 202 29999 04 0000 150</t>
  </si>
  <si>
    <t>Прочие субсидии бюджетам городских округов 
(на частичное финансирование расходов на выплату з/пл работникам ОМСУ и МУ, оплату ТЭР, услуг водоснабжения, водоотведения, потребляемых МУ)</t>
  </si>
  <si>
    <t>285 202 29999 04 0000 150</t>
  </si>
  <si>
    <t>Прочие субсидии бюджетам городских округов 
(на организацию работы органов УСЗН МО)</t>
  </si>
  <si>
    <t>287 202 29999 04 0000 150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</si>
  <si>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детьми и подростками</t>
  </si>
  <si>
    <t xml:space="preserve">Прочие субсидии бюджетам городских округов на оказание  финансовой поддержки  организаций спортивной подготовки по базовым видам спорта </t>
  </si>
  <si>
    <t>Прочие 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</si>
  <si>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</si>
  <si>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оснащение объектов спортивной инфраструктуры спортивно-технологическим оборудованием</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</si>
  <si>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</si>
  <si>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288 202 29999 04 0000 150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</si>
  <si>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</si>
  <si>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</si>
  <si>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</si>
  <si>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</si>
  <si>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</si>
  <si>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</si>
  <si>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Прочие субсидии бюджетам городских округов на проведение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</si>
  <si>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289 202 29999 04 0000 150</t>
  </si>
  <si>
    <t>Прочие субсидии бюджетам городских округов (на укрепление материально-технической базы и оснащение оборудованием детских музыкальных, художественных, хореографических школ и школ искусств)</t>
  </si>
  <si>
    <t>000 202 30000 00 0000 150</t>
  </si>
  <si>
    <t>Субвенции бюджетам субъектов Российской Федерации и муниципальных образований</t>
  </si>
  <si>
    <t>285 202 30013 04 0000 150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</si>
  <si>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
(ежемесячная денежная выплата РЛ+ЖПР)</t>
  </si>
  <si>
    <t>285 202 30022 04 0000 150</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</si>
  <si>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</si>
  <si>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 (на предоставление адресной  субсидии гражданам в связи с ростом платы за  коммунальные услуги)</t>
  </si>
  <si>
    <t>283 202 30024 04 0000 150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</si>
  <si>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</si>
  <si>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госсобственности ЧО)</t>
  </si>
  <si>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</si>
  <si>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</si>
  <si>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организацию проведения на территории ЧО мероприятий по предупреждению и ликвидации болезней животных, их лечению, защите населения от болезней, общих для человека и животных)</t>
  </si>
  <si>
    <t>285 202 30024 04 0000 150</t>
  </si>
  <si>
    <t>Субвенции бюджетам городских округов на выполнение передаваемых полномочий субъектов Российской Федерации на  компенсацию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</si>
  <si>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Субвенции бюджетам городских округов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</si>
  <si>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</si>
  <si>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</si>
  <si>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</si>
  <si>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ежемесячного пособия на ребенка)</t>
  </si>
  <si>
    <t xml:space="preserve">Субвенции бюджетам городских округов на выполнение передаваемых полномочий субъектов Российской Федерации
(возмещение стоимости услуг по погребению и выплата соцпособия на погребение) </t>
  </si>
  <si>
    <t>Субвенции бюджетам городских округов на выполнение передаваемых полномочий субъектов РФ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</si>
  <si>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</si>
  <si>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труженников тыла)
(ежемесячная денежная выплата ВТ+ТТ)</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</si>
  <si>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</si>
  <si>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</si>
  <si>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(компенсация расходов на оплату жилых помещений и коммунальных услуг ИВОВ+ЖБЛ)</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</si>
  <si>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 ИВОВ и ЖБЛ)</t>
  </si>
  <si>
    <t>Субвенции бюджетам городских округов на выполнение передаваемых полномочий субъектов РФ (на осуществление единовременной выплаты в соответствии с Законом Челябинской области «О дополнительных мерах социальной поддержки отдельных категорий граждан в связи с переходом к цифровому телерадиовещанию» )</t>
  </si>
  <si>
    <t>Субвенции бюджетам городских округов на выполнение передаваемых полномочий субъектов Российской Федерации
(реализация переданных госполномочий по социальному  обслуживанию граждан)</t>
  </si>
  <si>
    <t>288 202 30024 04 0000 150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</si>
  <si>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</si>
  <si>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 xml:space="preserve">Субвенции бюджетам городских округов на выполнение передаваемых полномочий субъектов РФ 
(по  финансовому обеспечению получения дошкольного, начального общего, основного общего, среднего общего образования в </t>
    </r>
    <r>
      <rPr>
        <u/>
        <sz val="11"/>
        <rFont val="Times New Roman"/>
        <family val="1"/>
        <charset val="204"/>
      </rPr>
      <t xml:space="preserve">частных </t>
    </r>
    <r>
      <rPr>
        <sz val="11"/>
        <rFont val="Times New Roman"/>
        <family val="1"/>
        <charset val="204"/>
      </rPr>
      <t>общеобразовательных организациях)</t>
    </r>
  </si>
  <si>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1"/>
        <rFont val="Times New Roman"/>
        <family val="1"/>
        <charset val="204"/>
      </rPr>
      <t xml:space="preserve"> с ограниченными возможностями здоровья</t>
    </r>
    <r>
      <rPr>
        <sz val="11"/>
        <rFont val="Times New Roman"/>
        <family val="1"/>
        <charset val="204"/>
      </rPr>
      <t>)</t>
    </r>
  </si>
  <si>
    <r>
      <t xml:space="preserve">Субвенции бюджетам городских округов на выполнение передаваемых полномочий субъектов РФ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1"/>
        <rFont val="Times New Roman"/>
        <family val="1"/>
        <charset val="204"/>
      </rPr>
      <t>дополнительного образования</t>
    </r>
    <r>
      <rPr>
        <sz val="11"/>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</si>
  <si>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(обеспечение госгарантий реализации прав на получение общедоступного и бесплатного </t>
    </r>
    <r>
      <rPr>
        <u/>
        <sz val="11"/>
        <rFont val="Times New Roman"/>
        <family val="1"/>
        <charset val="204"/>
      </rPr>
      <t>дошкольного</t>
    </r>
    <r>
      <rPr>
        <sz val="11"/>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</si>
  <si>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РФ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1"/>
        <rFont val="Times New Roman"/>
        <family val="1"/>
        <charset val="204"/>
      </rPr>
      <t>на дому</t>
    </r>
    <r>
      <rPr>
        <sz val="11"/>
        <rFont val="Times New Roman"/>
        <family val="1"/>
        <charset val="204"/>
      </rPr>
      <t>)</t>
    </r>
  </si>
  <si>
    <t>285 202 30027 04 0000 150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</si>
  <si>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</si>
  <si>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</si>
  <si>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</si>
  <si>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</si>
  <si>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</si>
  <si>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285 2 02 35084 00 0000 150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</si>
  <si>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</si>
  <si>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283 202 35120 04 0000 150
</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</si>
  <si>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</si>
  <si>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285 202 35137 04 0000 150</t>
  </si>
  <si>
    <t>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</si>
  <si>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</si>
  <si>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</si>
  <si>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285 202 35250 04 0000 150
</t>
  </si>
  <si>
    <t>Субвенции бюджетам городских округов на оплату жилищно-коммунальных услуг отдельным категориям граждан</t>
  </si>
  <si>
    <t xml:space="preserve">285 202 35280 04 0000 150
</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</si>
  <si>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</si>
  <si>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285 202 35380 04 0000 150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</si>
  <si>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</si>
  <si>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285 202 35462 04 0000 150</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</si>
  <si>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</si>
  <si>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283 202 35930 04 0000 150
</t>
  </si>
  <si>
    <t>Субвенции бюджетам городских округов на государственную регистрацию актов гражданского состояния</t>
  </si>
  <si>
    <t>283 202 39999 04 0000 150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</si>
  <si>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</si>
  <si>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000 202 40000 00 0000 150</t>
  </si>
  <si>
    <t>Иные межбюджетные трансферты</t>
  </si>
  <si>
    <t>000 204 00000 00 0000 000</t>
  </si>
  <si>
    <t>Безвозмезные поступления от негосударственных организаций</t>
  </si>
  <si>
    <t>287 204 04020 04 0000 150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</si>
  <si>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</si>
  <si>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 xml:space="preserve">Письмо Упр. ФКиС </t>
  </si>
  <si>
    <t>288 204 04020 04 0000 150</t>
  </si>
  <si>
    <t>Письмо Упр. Образования от 25.04.2019 г. № 1213/10</t>
  </si>
  <si>
    <t>000 207 00000 00 0000 000</t>
  </si>
  <si>
    <t>Прочие безвозмездные поступления</t>
  </si>
  <si>
    <t>288 207 04020 04 0000 150</t>
  </si>
  <si>
    <t>Поступления от денежных пожертвований, предоставляемых физическими лицами получателям средств бюджетов городских округов</t>
  </si>
  <si>
    <t>Письмо Упр. Образования от 27.03.2019г. № 879/10, от 25.04.2019 г. № 1213/10,  от 16.05.2019 г № 1369/10</t>
  </si>
  <si>
    <t>283 207 04 05004 0000 150</t>
  </si>
  <si>
    <t>Прочие безвозмездные поступления  в бюджеты городских округов</t>
  </si>
  <si>
    <t>000 200 00000 00  0000 000</t>
  </si>
  <si>
    <t>БЕЗВОЗМЕЗДНЫЕ ПОСТУПЛЕНИЯ</t>
  </si>
  <si>
    <t>ВСЕГО ДОХОДОВ</t>
  </si>
  <si>
    <t>Субсидии бюджетам городских округов на реализацию мероприятий по обеспечению жильем молодых семей на приобретение жилого помещения эконом-класса или создание объекта индивидуального жилищного строительства эконом-класса</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</si>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</sst>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14" x14ac:knownFonts="1">
    <font>
      <sz val="11"/>
      <color theme="1"/>
      <name val="Calibri"/>
      <family val="2"/>
      <charset val="204"/>
      <scheme val="minor"/>
    </font>
    <font>
      <sz val="10"/>
      <name val="Arial"/>
      <family val="2"/>
      <charset val="204"/>
    </font>
    <font>
      <sz val="11"/>
      <color indexed="8"/>
      <name val="Times New Roman"/>
      <family val="1"/>
      <charset val="204"/>
    </font>
    <font>
      <sz val="10"/>
      <name val="Arial Cyr"/>
      <charset val="204"/>
    </font>
    <font>
      <b/>
      <sz val="11"/>
      <name val="Times New Roman"/>
      <family val="1"/>
      <charset val="204"/>
    </font>
    <font>
      <sz val="11"/>
      <name val="Times New Roman"/>
      <family val="1"/>
      <charset val="204"/>
    </font>
    <font>
      <sz val="11"/>
      <color theme="1"/>
      <name val="Times New Roman"/>
      <family val="1"/>
      <charset val="204"/>
    </font>
    <font>
      <u/>
      <sz val="11"/>
      <color indexed="8"/>
      <name val="Times New Roman"/>
      <family val="1"/>
      <charset val="204"/>
    </font>
    <font>
      <sz val="11"/>
      <color rgb="FFFF0000"/>
      <name val="Times New Roman"/>
      <family val="1"/>
      <charset val="204"/>
    </font>
    <font>
      <sz val="10.5"/>
      <name val="Times New Roman"/>
      <family val="1"/>
      <charset val="204"/>
    </font>
    <font>
      <sz val="11"/>
      <name val="Arial Cyr"/>
      <charset val="204"/>
    </font>
    <font>
      <b/>
      <sz val="11"/>
      <color rgb="FFFF0000"/>
      <name val="Times New Roman"/>
      <family val="1"/>
      <charset val="204"/>
    </font>
    <font>
      <u/>
      <sz val="11"/>
      <name val="Times New Roman"/>
      <family val="1"/>
      <charset val="204"/>
    </font>
    <font>
      <sz val="12"/>
      <color theme="1"/>
      <name val="Times New Roman"/>
      <family val="2"/>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4">
    <xf numFmtId="0" fontId="0" fillId="0" borderId="0"/>
    <xf numFmtId="0" fontId="1" fillId="0" borderId="0"/>
    <xf numFmtId="0" fontId="3" fillId="0" borderId="0"/>
    <xf numFmtId="0"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applyFont="0" applyFill="0" applyBorder="0" applyAlignment="0" applyProtection="0"/>
    <xf numFmtId="0" fontId="1" fillId="0" borderId="0"/>
    <xf numFmtId="0" fontId="1"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166" fontId="13" fillId="0" borderId="0" applyFont="0" applyFill="0" applyBorder="0" applyAlignment="0" applyProtection="0"/>
  </cellStyleXfs>
  <cellXfs count="78">
    <xf numFmtId="0" fontId="0" fillId="0" borderId="0" xfId="0"/>
    <xf numFmtId="0" fontId="2" fillId="2" borderId="0" xfId="1" applyFont="1" applyFill="1" applyAlignment="1">
      <alignment horizontal="center" vertical="center" wrapText="1"/>
    </xf>
    <xf numFmtId="0" fontId="2" fillId="2" borderId="0" xfId="1" applyFont="1" applyFill="1" applyAlignment="1">
      <alignment horizontal="right" vertical="center" wrapText="1"/>
    </xf>
    <xf numFmtId="0" fontId="2" fillId="2" borderId="0" xfId="1" applyFont="1" applyFill="1"/>
    <xf numFmtId="0" fontId="2" fillId="3" borderId="0" xfId="1" applyFont="1" applyFill="1"/>
    <xf numFmtId="164" fontId="4" fillId="2" borderId="0" xfId="2" applyNumberFormat="1" applyFont="1" applyFill="1" applyBorder="1" applyAlignment="1">
      <alignment horizontal="center" vertical="center" wrapText="1"/>
    </xf>
    <xf numFmtId="164" fontId="5" fillId="2" borderId="0" xfId="2" applyNumberFormat="1" applyFont="1" applyFill="1" applyBorder="1" applyAlignment="1">
      <alignment horizontal="center" vertical="center" wrapText="1"/>
    </xf>
    <xf numFmtId="0" fontId="5" fillId="2" borderId="0" xfId="2" applyFont="1" applyFill="1" applyAlignment="1">
      <alignment vertical="center" wrapText="1"/>
    </xf>
    <xf numFmtId="164" fontId="4" fillId="2" borderId="1" xfId="2" applyNumberFormat="1" applyFont="1" applyFill="1" applyBorder="1" applyAlignment="1">
      <alignment horizontal="center" vertical="center" wrapText="1"/>
    </xf>
    <xf numFmtId="164" fontId="4" fillId="2" borderId="1" xfId="2" applyNumberFormat="1" applyFont="1" applyFill="1" applyBorder="1" applyAlignment="1">
      <alignment horizontal="justify" vertical="center" wrapText="1"/>
    </xf>
    <xf numFmtId="164" fontId="5" fillId="2" borderId="1" xfId="2" applyNumberFormat="1" applyFont="1" applyFill="1" applyBorder="1" applyAlignment="1">
      <alignment horizontal="right" vertical="center" wrapText="1"/>
    </xf>
    <xf numFmtId="164" fontId="5" fillId="2" borderId="0" xfId="2" applyNumberFormat="1" applyFont="1" applyFill="1" applyBorder="1" applyAlignment="1">
      <alignment horizontal="right"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3" xfId="2" applyFont="1" applyFill="1" applyBorder="1" applyAlignment="1">
      <alignment horizontal="center" vertical="top" wrapText="1"/>
    </xf>
    <xf numFmtId="0" fontId="4" fillId="2" borderId="3" xfId="2" applyFont="1" applyFill="1" applyBorder="1" applyAlignment="1">
      <alignment horizontal="justify" vertical="center" wrapText="1"/>
    </xf>
    <xf numFmtId="165" fontId="4" fillId="2" borderId="3" xfId="3" applyNumberFormat="1" applyFont="1" applyFill="1" applyBorder="1" applyAlignment="1">
      <alignment horizontal="center" vertical="center" wrapText="1"/>
    </xf>
    <xf numFmtId="165" fontId="5" fillId="2" borderId="3" xfId="3" applyNumberFormat="1" applyFont="1" applyFill="1" applyBorder="1" applyAlignment="1">
      <alignment horizontal="center" vertical="center" wrapText="1"/>
    </xf>
    <xf numFmtId="0" fontId="4" fillId="2" borderId="0" xfId="2" applyFont="1" applyFill="1" applyAlignment="1">
      <alignment vertical="center" wrapText="1"/>
    </xf>
    <xf numFmtId="0" fontId="5" fillId="2" borderId="2" xfId="2" applyFont="1" applyFill="1" applyBorder="1" applyAlignment="1">
      <alignment horizontal="center" vertical="center" wrapText="1"/>
    </xf>
    <xf numFmtId="0" fontId="6" fillId="2" borderId="3" xfId="2" applyFont="1" applyFill="1" applyBorder="1" applyAlignment="1">
      <alignment horizontal="justify" vertical="center" wrapText="1"/>
    </xf>
    <xf numFmtId="165" fontId="5" fillId="2" borderId="3" xfId="4" applyNumberFormat="1" applyFont="1" applyFill="1" applyBorder="1" applyAlignment="1">
      <alignment horizontal="center" vertical="center" wrapText="1"/>
    </xf>
    <xf numFmtId="0" fontId="8" fillId="2" borderId="0" xfId="2" applyFont="1" applyFill="1" applyAlignment="1">
      <alignment vertical="center" wrapText="1"/>
    </xf>
    <xf numFmtId="0" fontId="5" fillId="2" borderId="3" xfId="2" applyFont="1" applyFill="1" applyBorder="1" applyAlignment="1">
      <alignment horizontal="justify" vertical="center" wrapText="1"/>
    </xf>
    <xf numFmtId="3" fontId="5" fillId="2" borderId="3" xfId="2" applyNumberFormat="1" applyFont="1" applyFill="1" applyBorder="1" applyAlignment="1">
      <alignment horizontal="center" vertical="center" wrapText="1"/>
    </xf>
    <xf numFmtId="3" fontId="5" fillId="2" borderId="3" xfId="2" applyNumberFormat="1" applyFont="1" applyFill="1" applyBorder="1" applyAlignment="1">
      <alignment horizontal="justify" vertical="center" wrapText="1"/>
    </xf>
    <xf numFmtId="3" fontId="4" fillId="2" borderId="3" xfId="2" applyNumberFormat="1" applyFont="1" applyFill="1" applyBorder="1" applyAlignment="1">
      <alignment horizontal="center" vertical="center" wrapText="1"/>
    </xf>
    <xf numFmtId="3" fontId="4" fillId="2" borderId="3" xfId="2" applyNumberFormat="1" applyFont="1" applyFill="1" applyBorder="1" applyAlignment="1">
      <alignment horizontal="justify" vertical="center" wrapText="1"/>
    </xf>
    <xf numFmtId="0" fontId="4" fillId="2" borderId="3" xfId="2" quotePrefix="1" applyFont="1" applyFill="1" applyBorder="1" applyAlignment="1">
      <alignment horizontal="justify" vertical="center" wrapText="1"/>
    </xf>
    <xf numFmtId="0" fontId="5" fillId="4" borderId="0" xfId="2" applyFont="1" applyFill="1" applyAlignment="1">
      <alignment vertical="center" wrapText="1"/>
    </xf>
    <xf numFmtId="0" fontId="5" fillId="2" borderId="3" xfId="2" applyFont="1" applyFill="1" applyBorder="1" applyAlignment="1">
      <alignment horizontal="center" vertical="center" wrapText="1"/>
    </xf>
    <xf numFmtId="0" fontId="9" fillId="2" borderId="3" xfId="2" applyFont="1" applyFill="1" applyBorder="1" applyAlignment="1">
      <alignment horizontal="justify" vertical="center" wrapText="1"/>
    </xf>
    <xf numFmtId="165" fontId="6" fillId="2" borderId="3" xfId="3" applyNumberFormat="1" applyFont="1" applyFill="1" applyBorder="1" applyAlignment="1">
      <alignment horizontal="center" vertical="center" wrapText="1"/>
    </xf>
    <xf numFmtId="49" fontId="5" fillId="2" borderId="3" xfId="5" applyNumberFormat="1" applyFont="1" applyFill="1" applyBorder="1" applyAlignment="1">
      <alignment horizontal="center" vertical="center" wrapText="1"/>
    </xf>
    <xf numFmtId="0" fontId="5" fillId="2" borderId="3" xfId="5" applyNumberFormat="1" applyFont="1" applyFill="1" applyBorder="1" applyAlignment="1">
      <alignment horizontal="justify" vertical="center" wrapText="1"/>
    </xf>
    <xf numFmtId="0" fontId="5" fillId="2" borderId="3" xfId="2" applyNumberFormat="1" applyFont="1" applyFill="1" applyBorder="1" applyAlignment="1">
      <alignment horizontal="justify" vertical="center" wrapText="1"/>
    </xf>
    <xf numFmtId="0" fontId="10" fillId="0" borderId="0" xfId="2" applyFont="1"/>
    <xf numFmtId="49" fontId="5" fillId="2" borderId="3" xfId="2" applyNumberFormat="1" applyFont="1" applyFill="1" applyBorder="1" applyAlignment="1">
      <alignment horizontal="justify" vertical="center" wrapText="1"/>
    </xf>
    <xf numFmtId="165" fontId="4" fillId="2" borderId="3" xfId="2" applyNumberFormat="1" applyFont="1" applyFill="1" applyBorder="1" applyAlignment="1">
      <alignment horizontal="center" vertical="center" wrapText="1"/>
    </xf>
    <xf numFmtId="0" fontId="5" fillId="2" borderId="7" xfId="2" applyFont="1" applyFill="1" applyBorder="1" applyAlignment="1">
      <alignment horizontal="justify" vertical="center" wrapText="1"/>
    </xf>
    <xf numFmtId="49" fontId="5" fillId="2" borderId="3" xfId="2" applyNumberFormat="1" applyFont="1" applyFill="1" applyBorder="1" applyAlignment="1">
      <alignment horizontal="center" vertical="center" wrapText="1"/>
    </xf>
    <xf numFmtId="0" fontId="5" fillId="0" borderId="0" xfId="2" applyFont="1" applyFill="1" applyAlignment="1">
      <alignment vertical="center" wrapText="1"/>
    </xf>
    <xf numFmtId="165" fontId="5" fillId="2" borderId="3" xfId="6" applyNumberFormat="1" applyFont="1" applyFill="1" applyBorder="1" applyAlignment="1">
      <alignment horizontal="center" vertical="center" wrapText="1"/>
    </xf>
    <xf numFmtId="0" fontId="5" fillId="2" borderId="3" xfId="5" applyNumberFormat="1" applyFont="1" applyFill="1" applyBorder="1" applyAlignment="1">
      <alignment horizontal="justify" vertical="center"/>
    </xf>
    <xf numFmtId="0" fontId="5" fillId="2" borderId="4" xfId="5" applyNumberFormat="1" applyFont="1" applyFill="1" applyBorder="1" applyAlignment="1">
      <alignment horizontal="justify" vertical="center" wrapText="1"/>
    </xf>
    <xf numFmtId="0" fontId="5" fillId="2" borderId="0" xfId="2" applyFont="1" applyFill="1" applyAlignment="1">
      <alignment horizontal="left" vertical="center" wrapText="1"/>
    </xf>
    <xf numFmtId="0" fontId="11" fillId="2" borderId="0" xfId="2" applyFont="1" applyFill="1" applyAlignment="1">
      <alignment vertical="center" wrapText="1"/>
    </xf>
    <xf numFmtId="0" fontId="5" fillId="2" borderId="2" xfId="2" applyFont="1" applyFill="1" applyBorder="1" applyAlignment="1">
      <alignment horizontal="justify" vertical="center" wrapText="1"/>
    </xf>
    <xf numFmtId="0" fontId="5" fillId="2" borderId="4" xfId="2" applyFont="1" applyFill="1" applyBorder="1" applyAlignment="1">
      <alignment horizontal="justify" vertical="center" wrapText="1"/>
    </xf>
    <xf numFmtId="165" fontId="5" fillId="2" borderId="2" xfId="3" applyNumberFormat="1" applyFont="1" applyFill="1" applyBorder="1" applyAlignment="1">
      <alignment horizontal="center" vertical="center" wrapText="1"/>
    </xf>
    <xf numFmtId="0" fontId="4" fillId="0" borderId="0" xfId="2" applyFont="1" applyFill="1" applyAlignment="1">
      <alignment vertical="center" wrapText="1"/>
    </xf>
    <xf numFmtId="0" fontId="11" fillId="0" borderId="0" xfId="2" applyFont="1" applyFill="1" applyAlignment="1">
      <alignment vertical="center" wrapText="1"/>
    </xf>
    <xf numFmtId="49" fontId="4" fillId="2" borderId="8" xfId="5" applyNumberFormat="1" applyFont="1" applyFill="1" applyBorder="1" applyAlignment="1">
      <alignment horizontal="justify" vertical="center" wrapText="1"/>
    </xf>
    <xf numFmtId="49" fontId="5" fillId="2" borderId="3" xfId="2" applyNumberFormat="1" applyFont="1" applyFill="1" applyBorder="1" applyAlignment="1" applyProtection="1">
      <alignment horizontal="center" vertical="center" wrapText="1"/>
    </xf>
    <xf numFmtId="49" fontId="6" fillId="2" borderId="3" xfId="2" applyNumberFormat="1" applyFont="1" applyFill="1" applyBorder="1" applyAlignment="1" applyProtection="1">
      <alignment horizontal="justify" vertical="center" wrapText="1"/>
    </xf>
    <xf numFmtId="0" fontId="5" fillId="2" borderId="3" xfId="2" applyFont="1" applyFill="1" applyBorder="1" applyAlignment="1">
      <alignment horizontal="center" vertical="center"/>
    </xf>
    <xf numFmtId="0" fontId="5" fillId="2" borderId="0" xfId="2" applyFont="1" applyFill="1" applyAlignment="1">
      <alignment horizontal="center" vertical="center" wrapText="1"/>
    </xf>
    <xf numFmtId="49" fontId="5" fillId="2" borderId="7" xfId="2" applyNumberFormat="1" applyFont="1" applyFill="1" applyBorder="1" applyAlignment="1" applyProtection="1">
      <alignment horizontal="center" vertical="center" wrapText="1"/>
    </xf>
    <xf numFmtId="0" fontId="6" fillId="2" borderId="4" xfId="2" applyFont="1" applyFill="1" applyBorder="1" applyAlignment="1">
      <alignment horizontal="justify" vertical="center" wrapText="1"/>
    </xf>
    <xf numFmtId="165" fontId="5" fillId="2" borderId="4" xfId="3" applyNumberFormat="1" applyFont="1" applyFill="1" applyBorder="1" applyAlignment="1">
      <alignment horizontal="center" vertical="center" wrapText="1"/>
    </xf>
    <xf numFmtId="49" fontId="6" fillId="2" borderId="7" xfId="2" applyNumberFormat="1" applyFont="1" applyFill="1" applyBorder="1" applyAlignment="1" applyProtection="1">
      <alignment horizontal="justify" vertical="center" wrapText="1"/>
    </xf>
    <xf numFmtId="0" fontId="6" fillId="2" borderId="3" xfId="2" applyFont="1" applyFill="1" applyBorder="1" applyAlignment="1">
      <alignment horizontal="center" vertical="center"/>
    </xf>
    <xf numFmtId="0" fontId="6" fillId="2" borderId="3" xfId="2" applyNumberFormat="1" applyFont="1" applyFill="1" applyBorder="1" applyAlignment="1">
      <alignment horizontal="justify" vertical="center" wrapText="1"/>
    </xf>
    <xf numFmtId="2" fontId="5" fillId="2" borderId="3" xfId="2" applyNumberFormat="1" applyFont="1" applyFill="1" applyBorder="1" applyAlignment="1">
      <alignment horizontal="center" vertical="center" wrapText="1"/>
    </xf>
    <xf numFmtId="164" fontId="5" fillId="2" borderId="3" xfId="2" applyNumberFormat="1" applyFont="1" applyFill="1" applyBorder="1" applyAlignment="1">
      <alignment horizontal="center" vertical="center" wrapText="1"/>
    </xf>
    <xf numFmtId="0" fontId="5" fillId="2" borderId="0" xfId="2" applyFont="1" applyFill="1" applyAlignment="1">
      <alignment horizontal="justify" vertical="center" wrapText="1"/>
    </xf>
    <xf numFmtId="2" fontId="5" fillId="2" borderId="0" xfId="2" applyNumberFormat="1" applyFont="1" applyFill="1" applyAlignment="1">
      <alignment horizontal="center" vertical="center" wrapText="1"/>
    </xf>
    <xf numFmtId="165" fontId="5" fillId="2" borderId="0" xfId="2" applyNumberFormat="1" applyFont="1" applyFill="1" applyAlignment="1">
      <alignment vertical="center" wrapText="1"/>
    </xf>
    <xf numFmtId="3" fontId="5" fillId="2" borderId="2" xfId="2" applyNumberFormat="1" applyFont="1" applyFill="1" applyBorder="1" applyAlignment="1">
      <alignment horizontal="center" vertical="center" wrapText="1"/>
    </xf>
    <xf numFmtId="3" fontId="5" fillId="2" borderId="4" xfId="2" applyNumberFormat="1" applyFont="1" applyFill="1" applyBorder="1" applyAlignment="1">
      <alignment horizontal="center" vertical="center" wrapText="1"/>
    </xf>
    <xf numFmtId="164" fontId="4" fillId="2" borderId="0" xfId="2" applyNumberFormat="1" applyFont="1" applyFill="1" applyBorder="1" applyAlignment="1">
      <alignment horizontal="center" vertical="center" wrapText="1"/>
    </xf>
    <xf numFmtId="49" fontId="4" fillId="2" borderId="3" xfId="5" applyNumberFormat="1" applyFont="1" applyFill="1" applyBorder="1" applyAlignment="1">
      <alignment horizontal="left" vertical="center" wrapText="1"/>
    </xf>
    <xf numFmtId="49" fontId="4" fillId="2" borderId="5" xfId="5" applyNumberFormat="1" applyFont="1" applyFill="1" applyBorder="1" applyAlignment="1">
      <alignment horizontal="center" vertical="center" wrapText="1"/>
    </xf>
    <xf numFmtId="49" fontId="4" fillId="2" borderId="6" xfId="5" applyNumberFormat="1" applyFont="1" applyFill="1" applyBorder="1" applyAlignment="1">
      <alignment horizontal="center" vertical="center" wrapText="1"/>
    </xf>
    <xf numFmtId="0" fontId="5" fillId="2" borderId="2" xfId="2" applyFont="1" applyFill="1" applyBorder="1" applyAlignment="1">
      <alignment horizontal="justify" vertical="center" wrapText="1"/>
    </xf>
    <xf numFmtId="0" fontId="5" fillId="2" borderId="4" xfId="2" applyFont="1" applyFill="1" applyBorder="1" applyAlignment="1">
      <alignment horizontal="justify" vertical="center" wrapText="1"/>
    </xf>
    <xf numFmtId="0" fontId="5" fillId="2" borderId="7" xfId="2" applyFont="1" applyFill="1" applyBorder="1" applyAlignment="1">
      <alignment horizontal="justify" vertical="center" wrapText="1"/>
    </xf>
    <xf numFmtId="0" fontId="2" fillId="2" borderId="0" xfId="1" applyFont="1" applyFill="1" applyAlignment="1">
      <alignment horizontal="left" vertical="center" wrapText="1"/>
    </xf>
  </cellXfs>
  <cellStyles count="14">
    <cellStyle name="Обычный" xfId="0" builtinId="0"/>
    <cellStyle name="Обычный 2" xfId="1"/>
    <cellStyle name="Обычный 2 2" xfId="2"/>
    <cellStyle name="Обычный 2 3" xfId="7"/>
    <cellStyle name="Обычный 3" xfId="8"/>
    <cellStyle name="Обычный_Лист2" xfId="5"/>
    <cellStyle name="Процентный 2" xfId="4"/>
    <cellStyle name="Финансовый 2" xfId="9"/>
    <cellStyle name="Финансовый 2 2" xfId="10"/>
    <cellStyle name="Финансовый 2 2 2" xfId="3"/>
    <cellStyle name="Финансовый 2 3" xfId="11"/>
    <cellStyle name="Финансовый 2 4" xfId="12"/>
    <cellStyle name="Финансовый 2 5" xfId="6"/>
    <cellStyle name="Финансовый 3"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H311"/>
  <sheetViews>
    <sheetView tabSelected="1" workbookViewId="0">
      <selection sqref="A1:G207"/>
    </sheetView>
  </sheetViews>
  <sheetFormatPr defaultRowHeight="15" x14ac:dyDescent="0.25"/>
  <cols>
    <col min="1" max="1" width="29.28515625" style="56" customWidth="1"/>
    <col min="2" max="2" width="65.7109375" style="65" customWidth="1"/>
    <col min="3" max="3" width="19.140625" style="56" customWidth="1"/>
    <col min="4" max="6" width="15.42578125" style="56" customWidth="1"/>
    <col min="7" max="7" width="19.5703125" style="56" customWidth="1"/>
    <col min="8" max="258" width="9.140625" style="7"/>
    <col min="259" max="259" width="30.140625" style="7" customWidth="1"/>
    <col min="260" max="260" width="65.7109375" style="7" customWidth="1"/>
    <col min="261" max="261" width="17.28515625" style="7" customWidth="1"/>
    <col min="262" max="514" width="9.140625" style="7"/>
    <col min="515" max="515" width="30.140625" style="7" customWidth="1"/>
    <col min="516" max="516" width="65.7109375" style="7" customWidth="1"/>
    <col min="517" max="517" width="17.28515625" style="7" customWidth="1"/>
    <col min="518" max="770" width="9.140625" style="7"/>
    <col min="771" max="771" width="30.140625" style="7" customWidth="1"/>
    <col min="772" max="772" width="65.7109375" style="7" customWidth="1"/>
    <col min="773" max="773" width="17.28515625" style="7" customWidth="1"/>
    <col min="774" max="1026" width="9.140625" style="7"/>
    <col min="1027" max="1027" width="30.140625" style="7" customWidth="1"/>
    <col min="1028" max="1028" width="65.7109375" style="7" customWidth="1"/>
    <col min="1029" max="1029" width="17.28515625" style="7" customWidth="1"/>
    <col min="1030" max="1282" width="9.140625" style="7"/>
    <col min="1283" max="1283" width="30.140625" style="7" customWidth="1"/>
    <col min="1284" max="1284" width="65.7109375" style="7" customWidth="1"/>
    <col min="1285" max="1285" width="17.28515625" style="7" customWidth="1"/>
    <col min="1286" max="1538" width="9.140625" style="7"/>
    <col min="1539" max="1539" width="30.140625" style="7" customWidth="1"/>
    <col min="1540" max="1540" width="65.7109375" style="7" customWidth="1"/>
    <col min="1541" max="1541" width="17.28515625" style="7" customWidth="1"/>
    <col min="1542" max="1794" width="9.140625" style="7"/>
    <col min="1795" max="1795" width="30.140625" style="7" customWidth="1"/>
    <col min="1796" max="1796" width="65.7109375" style="7" customWidth="1"/>
    <col min="1797" max="1797" width="17.28515625" style="7" customWidth="1"/>
    <col min="1798" max="2050" width="9.140625" style="7"/>
    <col min="2051" max="2051" width="30.140625" style="7" customWidth="1"/>
    <col min="2052" max="2052" width="65.7109375" style="7" customWidth="1"/>
    <col min="2053" max="2053" width="17.28515625" style="7" customWidth="1"/>
    <col min="2054" max="2306" width="9.140625" style="7"/>
    <col min="2307" max="2307" width="30.140625" style="7" customWidth="1"/>
    <col min="2308" max="2308" width="65.7109375" style="7" customWidth="1"/>
    <col min="2309" max="2309" width="17.28515625" style="7" customWidth="1"/>
    <col min="2310" max="2562" width="9.140625" style="7"/>
    <col min="2563" max="2563" width="30.140625" style="7" customWidth="1"/>
    <col min="2564" max="2564" width="65.7109375" style="7" customWidth="1"/>
    <col min="2565" max="2565" width="17.28515625" style="7" customWidth="1"/>
    <col min="2566" max="2818" width="9.140625" style="7"/>
    <col min="2819" max="2819" width="30.140625" style="7" customWidth="1"/>
    <col min="2820" max="2820" width="65.7109375" style="7" customWidth="1"/>
    <col min="2821" max="2821" width="17.28515625" style="7" customWidth="1"/>
    <col min="2822" max="3074" width="9.140625" style="7"/>
    <col min="3075" max="3075" width="30.140625" style="7" customWidth="1"/>
    <col min="3076" max="3076" width="65.7109375" style="7" customWidth="1"/>
    <col min="3077" max="3077" width="17.28515625" style="7" customWidth="1"/>
    <col min="3078" max="3330" width="9.140625" style="7"/>
    <col min="3331" max="3331" width="30.140625" style="7" customWidth="1"/>
    <col min="3332" max="3332" width="65.7109375" style="7" customWidth="1"/>
    <col min="3333" max="3333" width="17.28515625" style="7" customWidth="1"/>
    <col min="3334" max="3586" width="9.140625" style="7"/>
    <col min="3587" max="3587" width="30.140625" style="7" customWidth="1"/>
    <col min="3588" max="3588" width="65.7109375" style="7" customWidth="1"/>
    <col min="3589" max="3589" width="17.28515625" style="7" customWidth="1"/>
    <col min="3590" max="3842" width="9.140625" style="7"/>
    <col min="3843" max="3843" width="30.140625" style="7" customWidth="1"/>
    <col min="3844" max="3844" width="65.7109375" style="7" customWidth="1"/>
    <col min="3845" max="3845" width="17.28515625" style="7" customWidth="1"/>
    <col min="3846" max="4098" width="9.140625" style="7"/>
    <col min="4099" max="4099" width="30.140625" style="7" customWidth="1"/>
    <col min="4100" max="4100" width="65.7109375" style="7" customWidth="1"/>
    <col min="4101" max="4101" width="17.28515625" style="7" customWidth="1"/>
    <col min="4102" max="4354" width="9.140625" style="7"/>
    <col min="4355" max="4355" width="30.140625" style="7" customWidth="1"/>
    <col min="4356" max="4356" width="65.7109375" style="7" customWidth="1"/>
    <col min="4357" max="4357" width="17.28515625" style="7" customWidth="1"/>
    <col min="4358" max="4610" width="9.140625" style="7"/>
    <col min="4611" max="4611" width="30.140625" style="7" customWidth="1"/>
    <col min="4612" max="4612" width="65.7109375" style="7" customWidth="1"/>
    <col min="4613" max="4613" width="17.28515625" style="7" customWidth="1"/>
    <col min="4614" max="4866" width="9.140625" style="7"/>
    <col min="4867" max="4867" width="30.140625" style="7" customWidth="1"/>
    <col min="4868" max="4868" width="65.7109375" style="7" customWidth="1"/>
    <col min="4869" max="4869" width="17.28515625" style="7" customWidth="1"/>
    <col min="4870" max="5122" width="9.140625" style="7"/>
    <col min="5123" max="5123" width="30.140625" style="7" customWidth="1"/>
    <col min="5124" max="5124" width="65.7109375" style="7" customWidth="1"/>
    <col min="5125" max="5125" width="17.28515625" style="7" customWidth="1"/>
    <col min="5126" max="5378" width="9.140625" style="7"/>
    <col min="5379" max="5379" width="30.140625" style="7" customWidth="1"/>
    <col min="5380" max="5380" width="65.7109375" style="7" customWidth="1"/>
    <col min="5381" max="5381" width="17.28515625" style="7" customWidth="1"/>
    <col min="5382" max="5634" width="9.140625" style="7"/>
    <col min="5635" max="5635" width="30.140625" style="7" customWidth="1"/>
    <col min="5636" max="5636" width="65.7109375" style="7" customWidth="1"/>
    <col min="5637" max="5637" width="17.28515625" style="7" customWidth="1"/>
    <col min="5638" max="5890" width="9.140625" style="7"/>
    <col min="5891" max="5891" width="30.140625" style="7" customWidth="1"/>
    <col min="5892" max="5892" width="65.7109375" style="7" customWidth="1"/>
    <col min="5893" max="5893" width="17.28515625" style="7" customWidth="1"/>
    <col min="5894" max="6146" width="9.140625" style="7"/>
    <col min="6147" max="6147" width="30.140625" style="7" customWidth="1"/>
    <col min="6148" max="6148" width="65.7109375" style="7" customWidth="1"/>
    <col min="6149" max="6149" width="17.28515625" style="7" customWidth="1"/>
    <col min="6150" max="6402" width="9.140625" style="7"/>
    <col min="6403" max="6403" width="30.140625" style="7" customWidth="1"/>
    <col min="6404" max="6404" width="65.7109375" style="7" customWidth="1"/>
    <col min="6405" max="6405" width="17.28515625" style="7" customWidth="1"/>
    <col min="6406" max="6658" width="9.140625" style="7"/>
    <col min="6659" max="6659" width="30.140625" style="7" customWidth="1"/>
    <col min="6660" max="6660" width="65.7109375" style="7" customWidth="1"/>
    <col min="6661" max="6661" width="17.28515625" style="7" customWidth="1"/>
    <col min="6662" max="6914" width="9.140625" style="7"/>
    <col min="6915" max="6915" width="30.140625" style="7" customWidth="1"/>
    <col min="6916" max="6916" width="65.7109375" style="7" customWidth="1"/>
    <col min="6917" max="6917" width="17.28515625" style="7" customWidth="1"/>
    <col min="6918" max="7170" width="9.140625" style="7"/>
    <col min="7171" max="7171" width="30.140625" style="7" customWidth="1"/>
    <col min="7172" max="7172" width="65.7109375" style="7" customWidth="1"/>
    <col min="7173" max="7173" width="17.28515625" style="7" customWidth="1"/>
    <col min="7174" max="7426" width="9.140625" style="7"/>
    <col min="7427" max="7427" width="30.140625" style="7" customWidth="1"/>
    <col min="7428" max="7428" width="65.7109375" style="7" customWidth="1"/>
    <col min="7429" max="7429" width="17.28515625" style="7" customWidth="1"/>
    <col min="7430" max="7682" width="9.140625" style="7"/>
    <col min="7683" max="7683" width="30.140625" style="7" customWidth="1"/>
    <col min="7684" max="7684" width="65.7109375" style="7" customWidth="1"/>
    <col min="7685" max="7685" width="17.28515625" style="7" customWidth="1"/>
    <col min="7686" max="7938" width="9.140625" style="7"/>
    <col min="7939" max="7939" width="30.140625" style="7" customWidth="1"/>
    <col min="7940" max="7940" width="65.7109375" style="7" customWidth="1"/>
    <col min="7941" max="7941" width="17.28515625" style="7" customWidth="1"/>
    <col min="7942" max="8194" width="9.140625" style="7"/>
    <col min="8195" max="8195" width="30.140625" style="7" customWidth="1"/>
    <col min="8196" max="8196" width="65.7109375" style="7" customWidth="1"/>
    <col min="8197" max="8197" width="17.28515625" style="7" customWidth="1"/>
    <col min="8198" max="8450" width="9.140625" style="7"/>
    <col min="8451" max="8451" width="30.140625" style="7" customWidth="1"/>
    <col min="8452" max="8452" width="65.7109375" style="7" customWidth="1"/>
    <col min="8453" max="8453" width="17.28515625" style="7" customWidth="1"/>
    <col min="8454" max="8706" width="9.140625" style="7"/>
    <col min="8707" max="8707" width="30.140625" style="7" customWidth="1"/>
    <col min="8708" max="8708" width="65.7109375" style="7" customWidth="1"/>
    <col min="8709" max="8709" width="17.28515625" style="7" customWidth="1"/>
    <col min="8710" max="8962" width="9.140625" style="7"/>
    <col min="8963" max="8963" width="30.140625" style="7" customWidth="1"/>
    <col min="8964" max="8964" width="65.7109375" style="7" customWidth="1"/>
    <col min="8965" max="8965" width="17.28515625" style="7" customWidth="1"/>
    <col min="8966" max="9218" width="9.140625" style="7"/>
    <col min="9219" max="9219" width="30.140625" style="7" customWidth="1"/>
    <col min="9220" max="9220" width="65.7109375" style="7" customWidth="1"/>
    <col min="9221" max="9221" width="17.28515625" style="7" customWidth="1"/>
    <col min="9222" max="9474" width="9.140625" style="7"/>
    <col min="9475" max="9475" width="30.140625" style="7" customWidth="1"/>
    <col min="9476" max="9476" width="65.7109375" style="7" customWidth="1"/>
    <col min="9477" max="9477" width="17.28515625" style="7" customWidth="1"/>
    <col min="9478" max="9730" width="9.140625" style="7"/>
    <col min="9731" max="9731" width="30.140625" style="7" customWidth="1"/>
    <col min="9732" max="9732" width="65.7109375" style="7" customWidth="1"/>
    <col min="9733" max="9733" width="17.28515625" style="7" customWidth="1"/>
    <col min="9734" max="9986" width="9.140625" style="7"/>
    <col min="9987" max="9987" width="30.140625" style="7" customWidth="1"/>
    <col min="9988" max="9988" width="65.7109375" style="7" customWidth="1"/>
    <col min="9989" max="9989" width="17.28515625" style="7" customWidth="1"/>
    <col min="9990" max="10242" width="9.140625" style="7"/>
    <col min="10243" max="10243" width="30.140625" style="7" customWidth="1"/>
    <col min="10244" max="10244" width="65.7109375" style="7" customWidth="1"/>
    <col min="10245" max="10245" width="17.28515625" style="7" customWidth="1"/>
    <col min="10246" max="10498" width="9.140625" style="7"/>
    <col min="10499" max="10499" width="30.140625" style="7" customWidth="1"/>
    <col min="10500" max="10500" width="65.7109375" style="7" customWidth="1"/>
    <col min="10501" max="10501" width="17.28515625" style="7" customWidth="1"/>
    <col min="10502" max="10754" width="9.140625" style="7"/>
    <col min="10755" max="10755" width="30.140625" style="7" customWidth="1"/>
    <col min="10756" max="10756" width="65.7109375" style="7" customWidth="1"/>
    <col min="10757" max="10757" width="17.28515625" style="7" customWidth="1"/>
    <col min="10758" max="11010" width="9.140625" style="7"/>
    <col min="11011" max="11011" width="30.140625" style="7" customWidth="1"/>
    <col min="11012" max="11012" width="65.7109375" style="7" customWidth="1"/>
    <col min="11013" max="11013" width="17.28515625" style="7" customWidth="1"/>
    <col min="11014" max="11266" width="9.140625" style="7"/>
    <col min="11267" max="11267" width="30.140625" style="7" customWidth="1"/>
    <col min="11268" max="11268" width="65.7109375" style="7" customWidth="1"/>
    <col min="11269" max="11269" width="17.28515625" style="7" customWidth="1"/>
    <col min="11270" max="11522" width="9.140625" style="7"/>
    <col min="11523" max="11523" width="30.140625" style="7" customWidth="1"/>
    <col min="11524" max="11524" width="65.7109375" style="7" customWidth="1"/>
    <col min="11525" max="11525" width="17.28515625" style="7" customWidth="1"/>
    <col min="11526" max="11778" width="9.140625" style="7"/>
    <col min="11779" max="11779" width="30.140625" style="7" customWidth="1"/>
    <col min="11780" max="11780" width="65.7109375" style="7" customWidth="1"/>
    <col min="11781" max="11781" width="17.28515625" style="7" customWidth="1"/>
    <col min="11782" max="12034" width="9.140625" style="7"/>
    <col min="12035" max="12035" width="30.140625" style="7" customWidth="1"/>
    <col min="12036" max="12036" width="65.7109375" style="7" customWidth="1"/>
    <col min="12037" max="12037" width="17.28515625" style="7" customWidth="1"/>
    <col min="12038" max="12290" width="9.140625" style="7"/>
    <col min="12291" max="12291" width="30.140625" style="7" customWidth="1"/>
    <col min="12292" max="12292" width="65.7109375" style="7" customWidth="1"/>
    <col min="12293" max="12293" width="17.28515625" style="7" customWidth="1"/>
    <col min="12294" max="12546" width="9.140625" style="7"/>
    <col min="12547" max="12547" width="30.140625" style="7" customWidth="1"/>
    <col min="12548" max="12548" width="65.7109375" style="7" customWidth="1"/>
    <col min="12549" max="12549" width="17.28515625" style="7" customWidth="1"/>
    <col min="12550" max="12802" width="9.140625" style="7"/>
    <col min="12803" max="12803" width="30.140625" style="7" customWidth="1"/>
    <col min="12804" max="12804" width="65.7109375" style="7" customWidth="1"/>
    <col min="12805" max="12805" width="17.28515625" style="7" customWidth="1"/>
    <col min="12806" max="13058" width="9.140625" style="7"/>
    <col min="13059" max="13059" width="30.140625" style="7" customWidth="1"/>
    <col min="13060" max="13060" width="65.7109375" style="7" customWidth="1"/>
    <col min="13061" max="13061" width="17.28515625" style="7" customWidth="1"/>
    <col min="13062" max="13314" width="9.140625" style="7"/>
    <col min="13315" max="13315" width="30.140625" style="7" customWidth="1"/>
    <col min="13316" max="13316" width="65.7109375" style="7" customWidth="1"/>
    <col min="13317" max="13317" width="17.28515625" style="7" customWidth="1"/>
    <col min="13318" max="13570" width="9.140625" style="7"/>
    <col min="13571" max="13571" width="30.140625" style="7" customWidth="1"/>
    <col min="13572" max="13572" width="65.7109375" style="7" customWidth="1"/>
    <col min="13573" max="13573" width="17.28515625" style="7" customWidth="1"/>
    <col min="13574" max="13826" width="9.140625" style="7"/>
    <col min="13827" max="13827" width="30.140625" style="7" customWidth="1"/>
    <col min="13828" max="13828" width="65.7109375" style="7" customWidth="1"/>
    <col min="13829" max="13829" width="17.28515625" style="7" customWidth="1"/>
    <col min="13830" max="14082" width="9.140625" style="7"/>
    <col min="14083" max="14083" width="30.140625" style="7" customWidth="1"/>
    <col min="14084" max="14084" width="65.7109375" style="7" customWidth="1"/>
    <col min="14085" max="14085" width="17.28515625" style="7" customWidth="1"/>
    <col min="14086" max="14338" width="9.140625" style="7"/>
    <col min="14339" max="14339" width="30.140625" style="7" customWidth="1"/>
    <col min="14340" max="14340" width="65.7109375" style="7" customWidth="1"/>
    <col min="14341" max="14341" width="17.28515625" style="7" customWidth="1"/>
    <col min="14342" max="14594" width="9.140625" style="7"/>
    <col min="14595" max="14595" width="30.140625" style="7" customWidth="1"/>
    <col min="14596" max="14596" width="65.7109375" style="7" customWidth="1"/>
    <col min="14597" max="14597" width="17.28515625" style="7" customWidth="1"/>
    <col min="14598" max="14850" width="9.140625" style="7"/>
    <col min="14851" max="14851" width="30.140625" style="7" customWidth="1"/>
    <col min="14852" max="14852" width="65.7109375" style="7" customWidth="1"/>
    <col min="14853" max="14853" width="17.28515625" style="7" customWidth="1"/>
    <col min="14854" max="15106" width="9.140625" style="7"/>
    <col min="15107" max="15107" width="30.140625" style="7" customWidth="1"/>
    <col min="15108" max="15108" width="65.7109375" style="7" customWidth="1"/>
    <col min="15109" max="15109" width="17.28515625" style="7" customWidth="1"/>
    <col min="15110" max="15362" width="9.140625" style="7"/>
    <col min="15363" max="15363" width="30.140625" style="7" customWidth="1"/>
    <col min="15364" max="15364" width="65.7109375" style="7" customWidth="1"/>
    <col min="15365" max="15365" width="17.28515625" style="7" customWidth="1"/>
    <col min="15366" max="15618" width="9.140625" style="7"/>
    <col min="15619" max="15619" width="30.140625" style="7" customWidth="1"/>
    <col min="15620" max="15620" width="65.7109375" style="7" customWidth="1"/>
    <col min="15621" max="15621" width="17.28515625" style="7" customWidth="1"/>
    <col min="15622" max="15874" width="9.140625" style="7"/>
    <col min="15875" max="15875" width="30.140625" style="7" customWidth="1"/>
    <col min="15876" max="15876" width="65.7109375" style="7" customWidth="1"/>
    <col min="15877" max="15877" width="17.28515625" style="7" customWidth="1"/>
    <col min="15878" max="16130" width="9.140625" style="7"/>
    <col min="16131" max="16131" width="30.140625" style="7" customWidth="1"/>
    <col min="16132" max="16132" width="65.7109375" style="7" customWidth="1"/>
    <col min="16133" max="16133" width="17.28515625" style="7" customWidth="1"/>
    <col min="16134" max="16384" width="9.140625" style="7"/>
  </cols>
  <sheetData>
    <row r="1" spans="1:242" s="4" customFormat="1" x14ac:dyDescent="0.25">
      <c r="A1" s="1"/>
      <c r="D1" s="2"/>
      <c r="E1" s="2"/>
      <c r="F1" s="77" t="s">
        <v>353</v>
      </c>
      <c r="G1" s="77"/>
      <c r="H1" s="3"/>
    </row>
    <row r="2" spans="1:242" x14ac:dyDescent="0.25">
      <c r="A2" s="70" t="s">
        <v>0</v>
      </c>
      <c r="B2" s="70"/>
      <c r="C2" s="70"/>
      <c r="D2" s="5"/>
      <c r="E2" s="5"/>
      <c r="F2" s="5"/>
      <c r="G2" s="6"/>
    </row>
    <row r="3" spans="1:242" x14ac:dyDescent="0.25">
      <c r="A3" s="70"/>
      <c r="B3" s="70"/>
      <c r="C3" s="70"/>
      <c r="D3" s="5"/>
      <c r="E3" s="5"/>
      <c r="F3" s="5"/>
      <c r="G3" s="6"/>
    </row>
    <row r="4" spans="1:242" x14ac:dyDescent="0.25">
      <c r="A4" s="8"/>
      <c r="B4" s="9"/>
      <c r="C4" s="10" t="s">
        <v>1</v>
      </c>
      <c r="D4" s="11"/>
      <c r="E4" s="11"/>
      <c r="F4" s="11"/>
      <c r="G4" s="11"/>
    </row>
    <row r="5" spans="1:242" ht="42.75" x14ac:dyDescent="0.25">
      <c r="A5" s="12" t="s">
        <v>2</v>
      </c>
      <c r="B5" s="12" t="s">
        <v>3</v>
      </c>
      <c r="C5" s="13" t="s">
        <v>4</v>
      </c>
      <c r="D5" s="13" t="s">
        <v>5</v>
      </c>
      <c r="E5" s="14" t="s">
        <v>6</v>
      </c>
      <c r="F5" s="13" t="s">
        <v>7</v>
      </c>
      <c r="G5" s="13" t="s">
        <v>8</v>
      </c>
    </row>
    <row r="6" spans="1:242" s="18" customFormat="1" x14ac:dyDescent="0.25">
      <c r="A6" s="13" t="s">
        <v>9</v>
      </c>
      <c r="B6" s="15" t="s">
        <v>10</v>
      </c>
      <c r="C6" s="16">
        <f>SUM(C8:C12)</f>
        <v>845131.10000000009</v>
      </c>
      <c r="D6" s="16">
        <f>SUM(D8:D12)</f>
        <v>845131.10000000009</v>
      </c>
      <c r="E6" s="16">
        <f>SUM(E8:E12)</f>
        <v>845131.10000000009</v>
      </c>
      <c r="F6" s="16"/>
      <c r="G6" s="17"/>
    </row>
    <row r="7" spans="1:242" s="22" customFormat="1" ht="45" x14ac:dyDescent="0.25">
      <c r="A7" s="19"/>
      <c r="B7" s="20" t="s">
        <v>11</v>
      </c>
      <c r="C7" s="21">
        <f>(C8+C9+C10+C11)*14.52/29.52+C12</f>
        <v>417095.88658536586</v>
      </c>
      <c r="D7" s="21">
        <f>(D8+D9+D10+D11)*14.52/29.52+D12</f>
        <v>417095.88658536586</v>
      </c>
      <c r="E7" s="21">
        <f>(E8+E9+E10+E11)*14.52/29.52+E12</f>
        <v>417095.88658536586</v>
      </c>
      <c r="F7" s="21">
        <f>E7-D7</f>
        <v>0</v>
      </c>
      <c r="G7" s="1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row>
    <row r="8" spans="1:242" ht="75" x14ac:dyDescent="0.25">
      <c r="A8" s="68" t="s">
        <v>12</v>
      </c>
      <c r="B8" s="23" t="s">
        <v>13</v>
      </c>
      <c r="C8" s="17">
        <f>788321+3750-138.2+0.3</f>
        <v>791933.10000000009</v>
      </c>
      <c r="D8" s="17">
        <f>788321+3750-138.2+0.3</f>
        <v>791933.10000000009</v>
      </c>
      <c r="E8" s="17">
        <f>788321+3750-138.2+0.3</f>
        <v>791933.10000000009</v>
      </c>
      <c r="F8" s="21">
        <f t="shared" ref="F8:F73" si="0">E8-D8</f>
        <v>0</v>
      </c>
      <c r="G8" s="17"/>
    </row>
    <row r="9" spans="1:242" ht="45" x14ac:dyDescent="0.25">
      <c r="A9" s="69"/>
      <c r="B9" s="23" t="s">
        <v>14</v>
      </c>
      <c r="C9" s="17">
        <v>33618.5</v>
      </c>
      <c r="D9" s="17">
        <v>33618.5</v>
      </c>
      <c r="E9" s="17">
        <v>33618.5</v>
      </c>
      <c r="F9" s="21">
        <f t="shared" si="0"/>
        <v>0</v>
      </c>
      <c r="G9" s="17"/>
    </row>
    <row r="10" spans="1:242" ht="105" x14ac:dyDescent="0.25">
      <c r="A10" s="24" t="s">
        <v>15</v>
      </c>
      <c r="B10" s="25" t="s">
        <v>16</v>
      </c>
      <c r="C10" s="17">
        <v>10821.7</v>
      </c>
      <c r="D10" s="17">
        <v>10821.7</v>
      </c>
      <c r="E10" s="17">
        <v>10821.7</v>
      </c>
      <c r="F10" s="21">
        <f t="shared" si="0"/>
        <v>0</v>
      </c>
      <c r="G10" s="17"/>
    </row>
    <row r="11" spans="1:242" ht="45" x14ac:dyDescent="0.25">
      <c r="A11" s="24" t="s">
        <v>17</v>
      </c>
      <c r="B11" s="23" t="s">
        <v>18</v>
      </c>
      <c r="C11" s="17">
        <v>6000</v>
      </c>
      <c r="D11" s="17">
        <v>6000</v>
      </c>
      <c r="E11" s="17">
        <v>6000</v>
      </c>
      <c r="F11" s="21">
        <f t="shared" si="0"/>
        <v>0</v>
      </c>
      <c r="G11" s="17"/>
    </row>
    <row r="12" spans="1:242" ht="75" x14ac:dyDescent="0.25">
      <c r="A12" s="24" t="s">
        <v>19</v>
      </c>
      <c r="B12" s="25" t="s">
        <v>20</v>
      </c>
      <c r="C12" s="17">
        <v>2757.8</v>
      </c>
      <c r="D12" s="17">
        <v>2757.8</v>
      </c>
      <c r="E12" s="17">
        <v>2757.8</v>
      </c>
      <c r="F12" s="21">
        <f t="shared" si="0"/>
        <v>0</v>
      </c>
      <c r="G12" s="17"/>
    </row>
    <row r="13" spans="1:242" s="18" customFormat="1" ht="28.5" x14ac:dyDescent="0.25">
      <c r="A13" s="26" t="s">
        <v>21</v>
      </c>
      <c r="B13" s="27" t="s">
        <v>22</v>
      </c>
      <c r="C13" s="16">
        <f>C14+C16+C18+C20</f>
        <v>22925.200000000004</v>
      </c>
      <c r="D13" s="16">
        <f>SUM(D14:D21)</f>
        <v>22925.200000000004</v>
      </c>
      <c r="E13" s="16">
        <f>SUM(E14:E21)</f>
        <v>22925.200000000004</v>
      </c>
      <c r="F13" s="21">
        <f t="shared" si="0"/>
        <v>0</v>
      </c>
      <c r="G13" s="17"/>
    </row>
    <row r="14" spans="1:242" ht="60" x14ac:dyDescent="0.25">
      <c r="A14" s="24" t="s">
        <v>23</v>
      </c>
      <c r="B14" s="25" t="s">
        <v>24</v>
      </c>
      <c r="C14" s="17">
        <v>10125.700000000001</v>
      </c>
      <c r="D14" s="17">
        <v>0</v>
      </c>
      <c r="E14" s="17">
        <v>0</v>
      </c>
      <c r="F14" s="21">
        <f t="shared" si="0"/>
        <v>0</v>
      </c>
      <c r="G14" s="17"/>
    </row>
    <row r="15" spans="1:242" ht="105" x14ac:dyDescent="0.25">
      <c r="A15" s="24" t="s">
        <v>25</v>
      </c>
      <c r="B15" s="25" t="s">
        <v>26</v>
      </c>
      <c r="C15" s="17"/>
      <c r="D15" s="17">
        <v>10125.700000000001</v>
      </c>
      <c r="E15" s="17">
        <v>10125.700000000001</v>
      </c>
      <c r="F15" s="21">
        <f t="shared" si="0"/>
        <v>0</v>
      </c>
      <c r="G15" s="17"/>
    </row>
    <row r="16" spans="1:242" ht="75" x14ac:dyDescent="0.25">
      <c r="A16" s="24" t="s">
        <v>27</v>
      </c>
      <c r="B16" s="25" t="s">
        <v>28</v>
      </c>
      <c r="C16" s="17">
        <v>81.5</v>
      </c>
      <c r="D16" s="17">
        <v>0</v>
      </c>
      <c r="E16" s="17">
        <v>0</v>
      </c>
      <c r="F16" s="21">
        <f t="shared" si="0"/>
        <v>0</v>
      </c>
      <c r="G16" s="17"/>
    </row>
    <row r="17" spans="1:242" ht="120" x14ac:dyDescent="0.25">
      <c r="A17" s="24" t="s">
        <v>29</v>
      </c>
      <c r="B17" s="25" t="s">
        <v>30</v>
      </c>
      <c r="C17" s="17"/>
      <c r="D17" s="17">
        <v>81.5</v>
      </c>
      <c r="E17" s="17">
        <v>81.5</v>
      </c>
      <c r="F17" s="21">
        <f t="shared" si="0"/>
        <v>0</v>
      </c>
      <c r="G17" s="17"/>
    </row>
    <row r="18" spans="1:242" ht="60" x14ac:dyDescent="0.25">
      <c r="A18" s="24" t="s">
        <v>31</v>
      </c>
      <c r="B18" s="25" t="s">
        <v>32</v>
      </c>
      <c r="C18" s="17">
        <v>15012.1</v>
      </c>
      <c r="D18" s="17">
        <v>0</v>
      </c>
      <c r="E18" s="17">
        <v>0</v>
      </c>
      <c r="F18" s="21">
        <f t="shared" si="0"/>
        <v>0</v>
      </c>
      <c r="G18" s="17"/>
    </row>
    <row r="19" spans="1:242" ht="105" x14ac:dyDescent="0.25">
      <c r="A19" s="24" t="s">
        <v>33</v>
      </c>
      <c r="B19" s="25" t="s">
        <v>34</v>
      </c>
      <c r="C19" s="17"/>
      <c r="D19" s="17">
        <v>15012.1</v>
      </c>
      <c r="E19" s="17">
        <v>15012.1</v>
      </c>
      <c r="F19" s="21">
        <f t="shared" si="0"/>
        <v>0</v>
      </c>
      <c r="G19" s="17"/>
    </row>
    <row r="20" spans="1:242" ht="60" x14ac:dyDescent="0.25">
      <c r="A20" s="24" t="s">
        <v>35</v>
      </c>
      <c r="B20" s="25" t="s">
        <v>36</v>
      </c>
      <c r="C20" s="17">
        <v>-2294.1</v>
      </c>
      <c r="D20" s="17">
        <v>0</v>
      </c>
      <c r="E20" s="17">
        <v>0</v>
      </c>
      <c r="F20" s="21">
        <f t="shared" si="0"/>
        <v>0</v>
      </c>
      <c r="G20" s="17"/>
    </row>
    <row r="21" spans="1:242" ht="105" x14ac:dyDescent="0.25">
      <c r="A21" s="24" t="s">
        <v>37</v>
      </c>
      <c r="B21" s="25" t="s">
        <v>38</v>
      </c>
      <c r="C21" s="17"/>
      <c r="D21" s="17">
        <v>-2294.1</v>
      </c>
      <c r="E21" s="17">
        <v>-2294.1</v>
      </c>
      <c r="F21" s="21">
        <f t="shared" si="0"/>
        <v>0</v>
      </c>
      <c r="G21" s="17"/>
    </row>
    <row r="22" spans="1:242" s="18" customFormat="1" x14ac:dyDescent="0.25">
      <c r="A22" s="13" t="s">
        <v>39</v>
      </c>
      <c r="B22" s="28" t="s">
        <v>40</v>
      </c>
      <c r="C22" s="16">
        <f>C23+C28+C29+C30</f>
        <v>232189.80000000002</v>
      </c>
      <c r="D22" s="16">
        <f>D23+D28+D29+D30</f>
        <v>232189.80000000002</v>
      </c>
      <c r="E22" s="16">
        <f>E23+E28+E29+E30</f>
        <v>243324.4</v>
      </c>
      <c r="F22" s="21">
        <f t="shared" si="0"/>
        <v>11134.599999999977</v>
      </c>
      <c r="G22" s="17"/>
    </row>
    <row r="23" spans="1:242" s="29" customFormat="1" ht="30" x14ac:dyDescent="0.25">
      <c r="A23" s="13" t="s">
        <v>41</v>
      </c>
      <c r="B23" s="23" t="s">
        <v>42</v>
      </c>
      <c r="C23" s="16">
        <f>C24+C25+C26+C27</f>
        <v>165682.70000000001</v>
      </c>
      <c r="D23" s="16">
        <f t="shared" ref="D23:E23" si="1">D24+D25+D26+D27</f>
        <v>165682.70000000001</v>
      </c>
      <c r="E23" s="16">
        <f t="shared" si="1"/>
        <v>175064.7</v>
      </c>
      <c r="F23" s="21">
        <f t="shared" si="0"/>
        <v>9382</v>
      </c>
      <c r="G23" s="17"/>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row>
    <row r="24" spans="1:242" s="29" customFormat="1" ht="30" x14ac:dyDescent="0.25">
      <c r="A24" s="30" t="s">
        <v>43</v>
      </c>
      <c r="B24" s="31" t="s">
        <v>44</v>
      </c>
      <c r="C24" s="17">
        <v>125042.7</v>
      </c>
      <c r="D24" s="17">
        <v>125042.7</v>
      </c>
      <c r="E24" s="17">
        <v>134394.70000000001</v>
      </c>
      <c r="F24" s="21">
        <f t="shared" si="0"/>
        <v>9352.0000000000146</v>
      </c>
      <c r="G24" s="17" t="s">
        <v>45</v>
      </c>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row>
    <row r="25" spans="1:242" s="29" customFormat="1" ht="40.5" x14ac:dyDescent="0.25">
      <c r="A25" s="30" t="s">
        <v>46</v>
      </c>
      <c r="B25" s="31" t="s">
        <v>47</v>
      </c>
      <c r="C25" s="17">
        <v>40</v>
      </c>
      <c r="D25" s="17">
        <v>40</v>
      </c>
      <c r="E25" s="17">
        <v>70</v>
      </c>
      <c r="F25" s="21">
        <f t="shared" si="0"/>
        <v>30</v>
      </c>
      <c r="G25" s="17" t="s">
        <v>48</v>
      </c>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row>
    <row r="26" spans="1:242" s="29" customFormat="1" ht="54" x14ac:dyDescent="0.25">
      <c r="A26" s="30" t="s">
        <v>49</v>
      </c>
      <c r="B26" s="31" t="s">
        <v>50</v>
      </c>
      <c r="C26" s="17">
        <v>40500</v>
      </c>
      <c r="D26" s="17">
        <v>40500</v>
      </c>
      <c r="E26" s="17">
        <v>40500</v>
      </c>
      <c r="F26" s="21">
        <f t="shared" si="0"/>
        <v>0</v>
      </c>
      <c r="G26" s="17"/>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row>
    <row r="27" spans="1:242" s="29" customFormat="1" ht="27" x14ac:dyDescent="0.25">
      <c r="A27" s="30" t="s">
        <v>51</v>
      </c>
      <c r="B27" s="31" t="s">
        <v>52</v>
      </c>
      <c r="C27" s="17">
        <v>100</v>
      </c>
      <c r="D27" s="17">
        <v>100</v>
      </c>
      <c r="E27" s="17">
        <v>100</v>
      </c>
      <c r="F27" s="21">
        <f t="shared" si="0"/>
        <v>0</v>
      </c>
      <c r="G27" s="17"/>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row>
    <row r="28" spans="1:242" s="29" customFormat="1" ht="30" x14ac:dyDescent="0.25">
      <c r="A28" s="30" t="s">
        <v>53</v>
      </c>
      <c r="B28" s="23" t="s">
        <v>54</v>
      </c>
      <c r="C28" s="17">
        <v>58991.7</v>
      </c>
      <c r="D28" s="17">
        <v>58991.7</v>
      </c>
      <c r="E28" s="17">
        <v>60491</v>
      </c>
      <c r="F28" s="21">
        <f t="shared" si="0"/>
        <v>1499.3000000000029</v>
      </c>
      <c r="G28" s="17" t="s">
        <v>45</v>
      </c>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row>
    <row r="29" spans="1:242" s="29" customFormat="1" ht="30" x14ac:dyDescent="0.25">
      <c r="A29" s="30" t="s">
        <v>55</v>
      </c>
      <c r="B29" s="23" t="s">
        <v>56</v>
      </c>
      <c r="C29" s="17">
        <v>100</v>
      </c>
      <c r="D29" s="17">
        <v>100</v>
      </c>
      <c r="E29" s="17">
        <v>353.3</v>
      </c>
      <c r="F29" s="21">
        <f t="shared" si="0"/>
        <v>253.3</v>
      </c>
      <c r="G29" s="17" t="s">
        <v>48</v>
      </c>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row>
    <row r="30" spans="1:242" ht="30" x14ac:dyDescent="0.25">
      <c r="A30" s="30" t="s">
        <v>57</v>
      </c>
      <c r="B30" s="23" t="s">
        <v>58</v>
      </c>
      <c r="C30" s="17">
        <v>7415.4</v>
      </c>
      <c r="D30" s="17">
        <v>7415.4</v>
      </c>
      <c r="E30" s="17">
        <v>7415.4</v>
      </c>
      <c r="F30" s="21">
        <f t="shared" si="0"/>
        <v>0</v>
      </c>
      <c r="G30" s="17"/>
    </row>
    <row r="31" spans="1:242" x14ac:dyDescent="0.25">
      <c r="A31" s="13" t="s">
        <v>59</v>
      </c>
      <c r="B31" s="28" t="s">
        <v>60</v>
      </c>
      <c r="C31" s="16">
        <f>C32+C33</f>
        <v>166601.4</v>
      </c>
      <c r="D31" s="16">
        <f>D32+D33</f>
        <v>166601.4</v>
      </c>
      <c r="E31" s="16">
        <f>E32+E33</f>
        <v>166601.4</v>
      </c>
      <c r="F31" s="21">
        <f t="shared" si="0"/>
        <v>0</v>
      </c>
      <c r="G31" s="17"/>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row>
    <row r="32" spans="1:242" ht="45" x14ac:dyDescent="0.25">
      <c r="A32" s="30" t="s">
        <v>61</v>
      </c>
      <c r="B32" s="23" t="s">
        <v>62</v>
      </c>
      <c r="C32" s="17">
        <v>40498</v>
      </c>
      <c r="D32" s="17">
        <v>40498</v>
      </c>
      <c r="E32" s="17">
        <v>40498</v>
      </c>
      <c r="F32" s="21">
        <f t="shared" si="0"/>
        <v>0</v>
      </c>
      <c r="G32" s="17"/>
    </row>
    <row r="33" spans="1:242" x14ac:dyDescent="0.25">
      <c r="A33" s="30" t="s">
        <v>63</v>
      </c>
      <c r="B33" s="23" t="s">
        <v>64</v>
      </c>
      <c r="C33" s="16">
        <f>C34+C35</f>
        <v>126103.4</v>
      </c>
      <c r="D33" s="16">
        <f>D34+D35</f>
        <v>126103.4</v>
      </c>
      <c r="E33" s="16">
        <f>E34+E35</f>
        <v>126103.4</v>
      </c>
      <c r="F33" s="21">
        <f t="shared" si="0"/>
        <v>0</v>
      </c>
      <c r="G33" s="17"/>
    </row>
    <row r="34" spans="1:242" s="18" customFormat="1" ht="30" x14ac:dyDescent="0.25">
      <c r="A34" s="30" t="s">
        <v>65</v>
      </c>
      <c r="B34" s="23" t="s">
        <v>66</v>
      </c>
      <c r="C34" s="17">
        <v>115103.4</v>
      </c>
      <c r="D34" s="17">
        <v>115103.4</v>
      </c>
      <c r="E34" s="17">
        <v>115103.4</v>
      </c>
      <c r="F34" s="21">
        <f t="shared" si="0"/>
        <v>0</v>
      </c>
      <c r="G34" s="1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row>
    <row r="35" spans="1:242" ht="30" x14ac:dyDescent="0.25">
      <c r="A35" s="30" t="s">
        <v>67</v>
      </c>
      <c r="B35" s="23" t="s">
        <v>68</v>
      </c>
      <c r="C35" s="17">
        <v>11000</v>
      </c>
      <c r="D35" s="17">
        <v>11000</v>
      </c>
      <c r="E35" s="17">
        <v>11000</v>
      </c>
      <c r="F35" s="21">
        <f t="shared" si="0"/>
        <v>0</v>
      </c>
      <c r="G35" s="17"/>
    </row>
    <row r="36" spans="1:242" s="18" customFormat="1" x14ac:dyDescent="0.25">
      <c r="A36" s="13" t="s">
        <v>69</v>
      </c>
      <c r="B36" s="15" t="s">
        <v>70</v>
      </c>
      <c r="C36" s="16">
        <f>SUM(C37:C44)</f>
        <v>38738.9</v>
      </c>
      <c r="D36" s="16">
        <f>SUM(D37:D44)</f>
        <v>38738.9</v>
      </c>
      <c r="E36" s="16">
        <f>SUM(E37:E44)</f>
        <v>38738.9</v>
      </c>
      <c r="F36" s="21">
        <f t="shared" si="0"/>
        <v>0</v>
      </c>
      <c r="G36" s="17"/>
    </row>
    <row r="37" spans="1:242" s="18" customFormat="1" ht="45" x14ac:dyDescent="0.25">
      <c r="A37" s="30" t="s">
        <v>71</v>
      </c>
      <c r="B37" s="23" t="s">
        <v>72</v>
      </c>
      <c r="C37" s="32">
        <v>19978.900000000001</v>
      </c>
      <c r="D37" s="32">
        <v>19978.900000000001</v>
      </c>
      <c r="E37" s="32">
        <v>19978.900000000001</v>
      </c>
      <c r="F37" s="21">
        <f t="shared" si="0"/>
        <v>0</v>
      </c>
      <c r="G37" s="1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row>
    <row r="38" spans="1:242" s="18" customFormat="1" ht="60" x14ac:dyDescent="0.25">
      <c r="A38" s="30" t="s">
        <v>73</v>
      </c>
      <c r="B38" s="23" t="s">
        <v>74</v>
      </c>
      <c r="C38" s="17">
        <v>374</v>
      </c>
      <c r="D38" s="17">
        <v>374</v>
      </c>
      <c r="E38" s="17">
        <v>374</v>
      </c>
      <c r="F38" s="21">
        <f t="shared" si="0"/>
        <v>0</v>
      </c>
      <c r="G38" s="1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row>
    <row r="39" spans="1:242" s="18" customFormat="1" ht="90" x14ac:dyDescent="0.25">
      <c r="A39" s="24" t="s">
        <v>75</v>
      </c>
      <c r="B39" s="23" t="s">
        <v>76</v>
      </c>
      <c r="C39" s="17">
        <v>12</v>
      </c>
      <c r="D39" s="17">
        <v>12</v>
      </c>
      <c r="E39" s="17">
        <v>12</v>
      </c>
      <c r="F39" s="21">
        <f t="shared" si="0"/>
        <v>0</v>
      </c>
      <c r="G39" s="1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row>
    <row r="40" spans="1:242" s="18" customFormat="1" ht="45" x14ac:dyDescent="0.25">
      <c r="A40" s="30" t="s">
        <v>77</v>
      </c>
      <c r="B40" s="23" t="s">
        <v>78</v>
      </c>
      <c r="C40" s="17">
        <v>17000</v>
      </c>
      <c r="D40" s="17">
        <v>17000</v>
      </c>
      <c r="E40" s="17">
        <v>17000</v>
      </c>
      <c r="F40" s="21">
        <f t="shared" si="0"/>
        <v>0</v>
      </c>
      <c r="G40" s="17"/>
    </row>
    <row r="41" spans="1:242" ht="30" x14ac:dyDescent="0.25">
      <c r="A41" s="30" t="s">
        <v>79</v>
      </c>
      <c r="B41" s="23" t="s">
        <v>80</v>
      </c>
      <c r="C41" s="17">
        <v>720</v>
      </c>
      <c r="D41" s="17">
        <v>720</v>
      </c>
      <c r="E41" s="17">
        <v>720</v>
      </c>
      <c r="F41" s="21">
        <f t="shared" si="0"/>
        <v>0</v>
      </c>
      <c r="G41" s="17"/>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row>
    <row r="42" spans="1:242" ht="60" x14ac:dyDescent="0.25">
      <c r="A42" s="30" t="s">
        <v>81</v>
      </c>
      <c r="B42" s="23" t="s">
        <v>82</v>
      </c>
      <c r="C42" s="17">
        <v>600</v>
      </c>
      <c r="D42" s="17">
        <v>600</v>
      </c>
      <c r="E42" s="17">
        <v>600</v>
      </c>
      <c r="F42" s="21">
        <f t="shared" si="0"/>
        <v>0</v>
      </c>
      <c r="G42" s="17"/>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row>
    <row r="43" spans="1:242" ht="30" x14ac:dyDescent="0.25">
      <c r="A43" s="30" t="s">
        <v>83</v>
      </c>
      <c r="B43" s="23" t="s">
        <v>84</v>
      </c>
      <c r="C43" s="17">
        <v>30</v>
      </c>
      <c r="D43" s="17">
        <v>30</v>
      </c>
      <c r="E43" s="17">
        <v>30</v>
      </c>
      <c r="F43" s="21">
        <f t="shared" si="0"/>
        <v>0</v>
      </c>
      <c r="G43" s="17"/>
    </row>
    <row r="44" spans="1:242" s="18" customFormat="1" ht="90" x14ac:dyDescent="0.25">
      <c r="A44" s="30" t="s">
        <v>85</v>
      </c>
      <c r="B44" s="23" t="s">
        <v>86</v>
      </c>
      <c r="C44" s="17">
        <v>24</v>
      </c>
      <c r="D44" s="17">
        <v>24</v>
      </c>
      <c r="E44" s="17">
        <v>24</v>
      </c>
      <c r="F44" s="21">
        <f t="shared" si="0"/>
        <v>0</v>
      </c>
      <c r="G44" s="1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row>
    <row r="45" spans="1:242" s="18" customFormat="1" x14ac:dyDescent="0.25">
      <c r="A45" s="72" t="s">
        <v>87</v>
      </c>
      <c r="B45" s="73"/>
      <c r="C45" s="16">
        <f>C6+C13+C22+C31+C36</f>
        <v>1305586.3999999999</v>
      </c>
      <c r="D45" s="16">
        <f>D6+D13+D22+D31+D36</f>
        <v>1305586.3999999999</v>
      </c>
      <c r="E45" s="16">
        <f>E6+E13+E22+E31+E36</f>
        <v>1316720.9999999998</v>
      </c>
      <c r="F45" s="21">
        <f t="shared" si="0"/>
        <v>11134.59999999986</v>
      </c>
      <c r="G45" s="17"/>
    </row>
    <row r="46" spans="1:242" ht="28.5" x14ac:dyDescent="0.25">
      <c r="A46" s="13" t="s">
        <v>88</v>
      </c>
      <c r="B46" s="28" t="s">
        <v>89</v>
      </c>
      <c r="C46" s="16">
        <f>SUM(C47:C53)</f>
        <v>101027</v>
      </c>
      <c r="D46" s="16">
        <f>SUM(D47:D53)</f>
        <v>101027</v>
      </c>
      <c r="E46" s="16">
        <f>SUM(E47:E53)</f>
        <v>94446.400000000009</v>
      </c>
      <c r="F46" s="21">
        <f t="shared" si="0"/>
        <v>-6580.5999999999913</v>
      </c>
      <c r="G46" s="17"/>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row>
    <row r="47" spans="1:242" s="29" customFormat="1" ht="75" x14ac:dyDescent="0.25">
      <c r="A47" s="33" t="s">
        <v>90</v>
      </c>
      <c r="B47" s="34" t="s">
        <v>91</v>
      </c>
      <c r="C47" s="17">
        <v>71000</v>
      </c>
      <c r="D47" s="17">
        <v>71000</v>
      </c>
      <c r="E47" s="17">
        <v>71000</v>
      </c>
      <c r="F47" s="21">
        <f t="shared" si="0"/>
        <v>0</v>
      </c>
      <c r="G47" s="1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row>
    <row r="48" spans="1:242" s="29" customFormat="1" ht="75" x14ac:dyDescent="0.25">
      <c r="A48" s="33" t="s">
        <v>92</v>
      </c>
      <c r="B48" s="34" t="s">
        <v>93</v>
      </c>
      <c r="C48" s="17">
        <v>7600</v>
      </c>
      <c r="D48" s="17">
        <v>7600</v>
      </c>
      <c r="E48" s="17">
        <v>7600</v>
      </c>
      <c r="F48" s="21">
        <f t="shared" si="0"/>
        <v>0</v>
      </c>
      <c r="G48" s="1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row>
    <row r="49" spans="1:242" ht="60" x14ac:dyDescent="0.25">
      <c r="A49" s="33" t="s">
        <v>94</v>
      </c>
      <c r="B49" s="34" t="s">
        <v>95</v>
      </c>
      <c r="C49" s="17">
        <v>115.2</v>
      </c>
      <c r="D49" s="17">
        <v>115.2</v>
      </c>
      <c r="E49" s="17">
        <v>115.2</v>
      </c>
      <c r="F49" s="21">
        <f t="shared" si="0"/>
        <v>0</v>
      </c>
      <c r="G49" s="17"/>
    </row>
    <row r="50" spans="1:242" ht="60" x14ac:dyDescent="0.25">
      <c r="A50" s="33" t="s">
        <v>96</v>
      </c>
      <c r="B50" s="34" t="s">
        <v>95</v>
      </c>
      <c r="C50" s="17">
        <v>144</v>
      </c>
      <c r="D50" s="17">
        <v>144</v>
      </c>
      <c r="E50" s="17">
        <v>144</v>
      </c>
      <c r="F50" s="21">
        <f t="shared" si="0"/>
        <v>0</v>
      </c>
      <c r="G50" s="17"/>
    </row>
    <row r="51" spans="1:242" s="29" customFormat="1" ht="30" x14ac:dyDescent="0.25">
      <c r="A51" s="33" t="s">
        <v>97</v>
      </c>
      <c r="B51" s="35" t="s">
        <v>98</v>
      </c>
      <c r="C51" s="17">
        <v>11220</v>
      </c>
      <c r="D51" s="17">
        <v>11220</v>
      </c>
      <c r="E51" s="17">
        <v>11220</v>
      </c>
      <c r="F51" s="21">
        <f t="shared" si="0"/>
        <v>0</v>
      </c>
      <c r="G51" s="1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row>
    <row r="52" spans="1:242" s="29" customFormat="1" ht="75" x14ac:dyDescent="0.25">
      <c r="A52" s="33" t="s">
        <v>99</v>
      </c>
      <c r="B52" s="34" t="s">
        <v>100</v>
      </c>
      <c r="C52" s="17">
        <v>6738.2</v>
      </c>
      <c r="D52" s="17">
        <v>6738.2</v>
      </c>
      <c r="E52" s="17">
        <v>157.6</v>
      </c>
      <c r="F52" s="21">
        <f t="shared" si="0"/>
        <v>-6580.5999999999995</v>
      </c>
      <c r="G52" s="17" t="s">
        <v>101</v>
      </c>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row>
    <row r="53" spans="1:242" s="29" customFormat="1" ht="75" x14ac:dyDescent="0.25">
      <c r="A53" s="33" t="s">
        <v>102</v>
      </c>
      <c r="B53" s="23" t="s">
        <v>103</v>
      </c>
      <c r="C53" s="17">
        <v>4209.6000000000004</v>
      </c>
      <c r="D53" s="17">
        <v>4209.6000000000004</v>
      </c>
      <c r="E53" s="17">
        <v>4209.6000000000004</v>
      </c>
      <c r="F53" s="21">
        <f t="shared" si="0"/>
        <v>0</v>
      </c>
      <c r="G53" s="1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row>
    <row r="54" spans="1:242" s="18" customFormat="1" x14ac:dyDescent="0.25">
      <c r="A54" s="13" t="s">
        <v>104</v>
      </c>
      <c r="B54" s="15" t="s">
        <v>105</v>
      </c>
      <c r="C54" s="16">
        <f>SUM(C55:C60)</f>
        <v>4602.3999999999996</v>
      </c>
      <c r="D54" s="16">
        <f>SUM(D55:D60)</f>
        <v>4602.3999999999996</v>
      </c>
      <c r="E54" s="16">
        <f>SUM(E55:E60)</f>
        <v>4629.8999999999996</v>
      </c>
      <c r="F54" s="21">
        <f t="shared" si="0"/>
        <v>27.5</v>
      </c>
      <c r="G54" s="17"/>
    </row>
    <row r="55" spans="1:242" s="18" customFormat="1" ht="30" x14ac:dyDescent="0.25">
      <c r="A55" s="30" t="s">
        <v>106</v>
      </c>
      <c r="B55" s="23" t="s">
        <v>107</v>
      </c>
      <c r="C55" s="17">
        <v>653.4</v>
      </c>
      <c r="D55" s="17">
        <v>653.4</v>
      </c>
      <c r="E55" s="17">
        <v>653.4</v>
      </c>
      <c r="F55" s="21">
        <f t="shared" si="0"/>
        <v>0</v>
      </c>
      <c r="G55" s="17"/>
    </row>
    <row r="56" spans="1:242" s="18" customFormat="1" ht="30" x14ac:dyDescent="0.25">
      <c r="A56" s="30" t="s">
        <v>108</v>
      </c>
      <c r="B56" s="23" t="s">
        <v>109</v>
      </c>
      <c r="C56" s="17">
        <v>0</v>
      </c>
      <c r="D56" s="17">
        <v>0</v>
      </c>
      <c r="E56" s="17">
        <v>0</v>
      </c>
      <c r="F56" s="21">
        <f t="shared" si="0"/>
        <v>0</v>
      </c>
      <c r="G56" s="17"/>
    </row>
    <row r="57" spans="1:242" s="18" customFormat="1" x14ac:dyDescent="0.25">
      <c r="A57" s="30" t="s">
        <v>110</v>
      </c>
      <c r="B57" s="23" t="s">
        <v>111</v>
      </c>
      <c r="C57" s="17">
        <v>2607</v>
      </c>
      <c r="D57" s="17">
        <v>2607</v>
      </c>
      <c r="E57" s="17">
        <v>2607</v>
      </c>
      <c r="F57" s="21">
        <f t="shared" si="0"/>
        <v>0</v>
      </c>
      <c r="G57" s="17"/>
    </row>
    <row r="58" spans="1:242" s="18" customFormat="1" x14ac:dyDescent="0.25">
      <c r="A58" s="30" t="s">
        <v>112</v>
      </c>
      <c r="B58" s="23" t="s">
        <v>113</v>
      </c>
      <c r="C58" s="17">
        <v>1342</v>
      </c>
      <c r="D58" s="17">
        <v>1342</v>
      </c>
      <c r="E58" s="17">
        <v>1342</v>
      </c>
      <c r="F58" s="21">
        <f t="shared" si="0"/>
        <v>0</v>
      </c>
      <c r="G58" s="17"/>
    </row>
    <row r="59" spans="1:242" s="18" customFormat="1" ht="30" x14ac:dyDescent="0.25">
      <c r="A59" s="24">
        <v>4.8112010412009996E+19</v>
      </c>
      <c r="B59" s="23" t="s">
        <v>114</v>
      </c>
      <c r="C59" s="17"/>
      <c r="D59" s="17"/>
      <c r="E59" s="17">
        <v>27.5</v>
      </c>
      <c r="F59" s="21">
        <f t="shared" si="0"/>
        <v>27.5</v>
      </c>
      <c r="G59" s="17" t="s">
        <v>48</v>
      </c>
    </row>
    <row r="60" spans="1:242" s="18" customFormat="1" ht="45" x14ac:dyDescent="0.25">
      <c r="A60" s="30" t="s">
        <v>115</v>
      </c>
      <c r="B60" s="23" t="s">
        <v>116</v>
      </c>
      <c r="C60" s="17">
        <v>0</v>
      </c>
      <c r="D60" s="17">
        <v>0</v>
      </c>
      <c r="E60" s="17">
        <v>0</v>
      </c>
      <c r="F60" s="21">
        <f t="shared" si="0"/>
        <v>0</v>
      </c>
      <c r="G60" s="17"/>
    </row>
    <row r="61" spans="1:242" s="18" customFormat="1" ht="28.5" x14ac:dyDescent="0.25">
      <c r="A61" s="13" t="s">
        <v>117</v>
      </c>
      <c r="B61" s="15" t="s">
        <v>118</v>
      </c>
      <c r="C61" s="16">
        <f>C62+C68</f>
        <v>25799.3</v>
      </c>
      <c r="D61" s="16">
        <f>D62+D68</f>
        <v>25799.3</v>
      </c>
      <c r="E61" s="16">
        <f>E62+E68</f>
        <v>26324.6</v>
      </c>
      <c r="F61" s="21">
        <f t="shared" si="0"/>
        <v>525.29999999999927</v>
      </c>
      <c r="G61" s="17"/>
    </row>
    <row r="62" spans="1:242" s="36" customFormat="1" ht="30" x14ac:dyDescent="0.2">
      <c r="A62" s="30" t="s">
        <v>119</v>
      </c>
      <c r="B62" s="23" t="s">
        <v>120</v>
      </c>
      <c r="C62" s="16">
        <f>C63+C64+C65+C67+C66</f>
        <v>23693.399999999998</v>
      </c>
      <c r="D62" s="16">
        <f>D63+D64+D65+D67+D66</f>
        <v>23693.399999999998</v>
      </c>
      <c r="E62" s="16">
        <f>E63+E64+E65+E67+E66</f>
        <v>23743.399999999998</v>
      </c>
      <c r="F62" s="21">
        <f t="shared" si="0"/>
        <v>50</v>
      </c>
      <c r="G62" s="1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row>
    <row r="63" spans="1:242" s="36" customFormat="1" ht="30" x14ac:dyDescent="0.2">
      <c r="A63" s="30" t="s">
        <v>121</v>
      </c>
      <c r="B63" s="23" t="s">
        <v>120</v>
      </c>
      <c r="C63" s="17">
        <v>34.799999999999997</v>
      </c>
      <c r="D63" s="17">
        <v>34.799999999999997</v>
      </c>
      <c r="E63" s="17">
        <v>34.799999999999997</v>
      </c>
      <c r="F63" s="21">
        <f t="shared" si="0"/>
        <v>0</v>
      </c>
      <c r="G63" s="1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row>
    <row r="64" spans="1:242" s="36" customFormat="1" ht="30" x14ac:dyDescent="0.2">
      <c r="A64" s="30" t="s">
        <v>122</v>
      </c>
      <c r="B64" s="23" t="s">
        <v>120</v>
      </c>
      <c r="C64" s="17">
        <v>2810</v>
      </c>
      <c r="D64" s="17">
        <v>2810</v>
      </c>
      <c r="E64" s="17">
        <v>2810</v>
      </c>
      <c r="F64" s="21">
        <f t="shared" si="0"/>
        <v>0</v>
      </c>
      <c r="G64" s="1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row>
    <row r="65" spans="1:241" s="36" customFormat="1" ht="30" x14ac:dyDescent="0.2">
      <c r="A65" s="30" t="s">
        <v>123</v>
      </c>
      <c r="B65" s="23" t="s">
        <v>120</v>
      </c>
      <c r="C65" s="17">
        <v>235.3</v>
      </c>
      <c r="D65" s="17">
        <v>235.3</v>
      </c>
      <c r="E65" s="17">
        <v>235.3</v>
      </c>
      <c r="F65" s="21">
        <f t="shared" si="0"/>
        <v>0</v>
      </c>
      <c r="G65" s="1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row>
    <row r="66" spans="1:241" s="36" customFormat="1" ht="60" x14ac:dyDescent="0.2">
      <c r="A66" s="30" t="s">
        <v>124</v>
      </c>
      <c r="B66" s="23" t="s">
        <v>125</v>
      </c>
      <c r="C66" s="17">
        <v>19920.099999999999</v>
      </c>
      <c r="D66" s="17">
        <v>19920.099999999999</v>
      </c>
      <c r="E66" s="17">
        <v>19920.099999999999</v>
      </c>
      <c r="F66" s="21">
        <f t="shared" si="0"/>
        <v>0</v>
      </c>
      <c r="G66" s="1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row>
    <row r="67" spans="1:241" s="36" customFormat="1" ht="45" x14ac:dyDescent="0.2">
      <c r="A67" s="30" t="s">
        <v>126</v>
      </c>
      <c r="B67" s="23" t="s">
        <v>120</v>
      </c>
      <c r="C67" s="17">
        <v>693.2</v>
      </c>
      <c r="D67" s="17">
        <v>693.2</v>
      </c>
      <c r="E67" s="17">
        <v>743.2</v>
      </c>
      <c r="F67" s="21">
        <f t="shared" si="0"/>
        <v>50</v>
      </c>
      <c r="G67" s="17" t="s">
        <v>127</v>
      </c>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row>
    <row r="68" spans="1:241" s="36" customFormat="1" x14ac:dyDescent="0.2">
      <c r="A68" s="30" t="s">
        <v>128</v>
      </c>
      <c r="B68" s="23" t="s">
        <v>129</v>
      </c>
      <c r="C68" s="16">
        <f>C69+C72</f>
        <v>2105.9</v>
      </c>
      <c r="D68" s="16">
        <f>D69+D72</f>
        <v>2105.9</v>
      </c>
      <c r="E68" s="16">
        <f>E69+E72</f>
        <v>2581.1999999999998</v>
      </c>
      <c r="F68" s="21">
        <f t="shared" si="0"/>
        <v>475.29999999999973</v>
      </c>
      <c r="G68" s="1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row>
    <row r="69" spans="1:241" s="36" customFormat="1" ht="30" x14ac:dyDescent="0.2">
      <c r="A69" s="30" t="s">
        <v>130</v>
      </c>
      <c r="B69" s="23" t="s">
        <v>131</v>
      </c>
      <c r="C69" s="17">
        <f>C70+C71</f>
        <v>1895.9</v>
      </c>
      <c r="D69" s="17">
        <f>D70+D71</f>
        <v>1895.9</v>
      </c>
      <c r="E69" s="17">
        <f>E70+E71</f>
        <v>1912.4</v>
      </c>
      <c r="F69" s="21">
        <f t="shared" si="0"/>
        <v>16.5</v>
      </c>
      <c r="G69" s="1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row>
    <row r="70" spans="1:241" s="36" customFormat="1" ht="30" x14ac:dyDescent="0.2">
      <c r="A70" s="30" t="s">
        <v>132</v>
      </c>
      <c r="B70" s="37" t="s">
        <v>133</v>
      </c>
      <c r="C70" s="17">
        <v>0</v>
      </c>
      <c r="D70" s="17">
        <v>0</v>
      </c>
      <c r="E70" s="17">
        <v>16.5</v>
      </c>
      <c r="F70" s="21">
        <f t="shared" si="0"/>
        <v>16.5</v>
      </c>
      <c r="G70" s="17" t="s">
        <v>48</v>
      </c>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row>
    <row r="71" spans="1:241" s="36" customFormat="1" x14ac:dyDescent="0.2">
      <c r="A71" s="30" t="s">
        <v>134</v>
      </c>
      <c r="B71" s="23" t="s">
        <v>135</v>
      </c>
      <c r="C71" s="17">
        <v>1895.9</v>
      </c>
      <c r="D71" s="17">
        <v>1895.9</v>
      </c>
      <c r="E71" s="17">
        <v>1895.9</v>
      </c>
      <c r="F71" s="21">
        <f t="shared" si="0"/>
        <v>0</v>
      </c>
      <c r="G71" s="1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row>
    <row r="72" spans="1:241" s="36" customFormat="1" x14ac:dyDescent="0.2">
      <c r="A72" s="30" t="s">
        <v>136</v>
      </c>
      <c r="B72" s="23" t="s">
        <v>129</v>
      </c>
      <c r="C72" s="17">
        <f>C73+C74+C75+C76+C77</f>
        <v>210</v>
      </c>
      <c r="D72" s="17">
        <f t="shared" ref="D72:E72" si="2">D73+D74+D75+D76+D77</f>
        <v>210</v>
      </c>
      <c r="E72" s="17">
        <f t="shared" si="2"/>
        <v>668.8</v>
      </c>
      <c r="F72" s="21">
        <f t="shared" si="0"/>
        <v>458.79999999999995</v>
      </c>
      <c r="G72" s="1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row>
    <row r="73" spans="1:241" s="36" customFormat="1" ht="30" x14ac:dyDescent="0.2">
      <c r="A73" s="30" t="s">
        <v>137</v>
      </c>
      <c r="B73" s="23" t="s">
        <v>129</v>
      </c>
      <c r="C73" s="17">
        <v>0</v>
      </c>
      <c r="D73" s="17">
        <v>0</v>
      </c>
      <c r="E73" s="17">
        <v>180</v>
      </c>
      <c r="F73" s="21">
        <f t="shared" si="0"/>
        <v>180</v>
      </c>
      <c r="G73" s="17" t="s">
        <v>48</v>
      </c>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row>
    <row r="74" spans="1:241" s="36" customFormat="1" ht="30" x14ac:dyDescent="0.2">
      <c r="A74" s="30" t="s">
        <v>138</v>
      </c>
      <c r="B74" s="23" t="s">
        <v>129</v>
      </c>
      <c r="C74" s="17">
        <v>0</v>
      </c>
      <c r="D74" s="17">
        <v>0</v>
      </c>
      <c r="E74" s="17">
        <v>6.7</v>
      </c>
      <c r="F74" s="21">
        <f t="shared" ref="F74:F137" si="3">E74-D74</f>
        <v>6.7</v>
      </c>
      <c r="G74" s="17" t="s">
        <v>48</v>
      </c>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row>
    <row r="75" spans="1:241" s="36" customFormat="1" x14ac:dyDescent="0.2">
      <c r="A75" s="30" t="s">
        <v>139</v>
      </c>
      <c r="B75" s="23" t="s">
        <v>129</v>
      </c>
      <c r="C75" s="17">
        <v>210</v>
      </c>
      <c r="D75" s="17">
        <v>210</v>
      </c>
      <c r="E75" s="17">
        <v>210</v>
      </c>
      <c r="F75" s="21">
        <f t="shared" si="3"/>
        <v>0</v>
      </c>
      <c r="G75" s="1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row>
    <row r="76" spans="1:241" s="36" customFormat="1" ht="30" x14ac:dyDescent="0.2">
      <c r="A76" s="30" t="s">
        <v>140</v>
      </c>
      <c r="B76" s="23" t="s">
        <v>129</v>
      </c>
      <c r="C76" s="17">
        <v>0</v>
      </c>
      <c r="D76" s="17">
        <v>0</v>
      </c>
      <c r="E76" s="17">
        <v>271.10000000000002</v>
      </c>
      <c r="F76" s="21">
        <f t="shared" si="3"/>
        <v>271.10000000000002</v>
      </c>
      <c r="G76" s="17" t="s">
        <v>48</v>
      </c>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row>
    <row r="77" spans="1:241" s="36" customFormat="1" ht="30" x14ac:dyDescent="0.2">
      <c r="A77" s="30" t="s">
        <v>141</v>
      </c>
      <c r="B77" s="23" t="s">
        <v>129</v>
      </c>
      <c r="C77" s="17">
        <v>0</v>
      </c>
      <c r="D77" s="17">
        <v>0</v>
      </c>
      <c r="E77" s="17">
        <v>1</v>
      </c>
      <c r="F77" s="21">
        <f t="shared" si="3"/>
        <v>1</v>
      </c>
      <c r="G77" s="17" t="s">
        <v>48</v>
      </c>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row>
    <row r="78" spans="1:241" x14ac:dyDescent="0.25">
      <c r="A78" s="13" t="s">
        <v>142</v>
      </c>
      <c r="B78" s="15" t="s">
        <v>143</v>
      </c>
      <c r="C78" s="16">
        <f t="shared" ref="C78:D78" si="4">SUM(C79:C86)</f>
        <v>32676.3</v>
      </c>
      <c r="D78" s="16">
        <f t="shared" si="4"/>
        <v>32676.3</v>
      </c>
      <c r="E78" s="16">
        <f t="shared" ref="E78" si="5">SUM(E79:E86)</f>
        <v>32769.5</v>
      </c>
      <c r="F78" s="21">
        <f t="shared" si="3"/>
        <v>93.200000000000728</v>
      </c>
      <c r="G78" s="17"/>
    </row>
    <row r="79" spans="1:241" ht="75" x14ac:dyDescent="0.25">
      <c r="A79" s="24" t="s">
        <v>144</v>
      </c>
      <c r="B79" s="23" t="s">
        <v>145</v>
      </c>
      <c r="C79" s="17">
        <v>0</v>
      </c>
      <c r="D79" s="17">
        <v>0</v>
      </c>
      <c r="E79" s="17">
        <v>3.1</v>
      </c>
      <c r="F79" s="21">
        <f t="shared" si="3"/>
        <v>3.1</v>
      </c>
      <c r="G79" s="17" t="s">
        <v>127</v>
      </c>
    </row>
    <row r="80" spans="1:241" ht="75" x14ac:dyDescent="0.25">
      <c r="A80" s="24" t="s">
        <v>146</v>
      </c>
      <c r="B80" s="23" t="s">
        <v>147</v>
      </c>
      <c r="C80" s="17">
        <v>5.7</v>
      </c>
      <c r="D80" s="17">
        <v>5.7</v>
      </c>
      <c r="E80" s="17">
        <v>5.7</v>
      </c>
      <c r="F80" s="21">
        <f t="shared" si="3"/>
        <v>0</v>
      </c>
      <c r="G80" s="17"/>
    </row>
    <row r="81" spans="1:242" ht="75" x14ac:dyDescent="0.25">
      <c r="A81" s="24" t="s">
        <v>148</v>
      </c>
      <c r="B81" s="35" t="s">
        <v>147</v>
      </c>
      <c r="C81" s="17">
        <v>0</v>
      </c>
      <c r="D81" s="17">
        <v>0</v>
      </c>
      <c r="E81" s="17">
        <v>3.5</v>
      </c>
      <c r="F81" s="21">
        <f t="shared" si="3"/>
        <v>3.5</v>
      </c>
      <c r="G81" s="17" t="s">
        <v>149</v>
      </c>
    </row>
    <row r="82" spans="1:242" ht="90" x14ac:dyDescent="0.25">
      <c r="A82" s="30" t="s">
        <v>150</v>
      </c>
      <c r="B82" s="23" t="s">
        <v>151</v>
      </c>
      <c r="C82" s="17">
        <v>10000</v>
      </c>
      <c r="D82" s="17">
        <v>10000</v>
      </c>
      <c r="E82" s="17">
        <v>10000</v>
      </c>
      <c r="F82" s="21">
        <f t="shared" si="3"/>
        <v>0</v>
      </c>
      <c r="G82" s="17"/>
    </row>
    <row r="83" spans="1:242" ht="90" x14ac:dyDescent="0.25">
      <c r="A83" s="30" t="s">
        <v>152</v>
      </c>
      <c r="B83" s="23" t="s">
        <v>153</v>
      </c>
      <c r="C83" s="17">
        <v>0</v>
      </c>
      <c r="D83" s="17">
        <v>0</v>
      </c>
      <c r="E83" s="17">
        <v>86.6</v>
      </c>
      <c r="F83" s="21">
        <f t="shared" si="3"/>
        <v>86.6</v>
      </c>
      <c r="G83" s="17" t="s">
        <v>48</v>
      </c>
    </row>
    <row r="84" spans="1:242" ht="45" x14ac:dyDescent="0.25">
      <c r="A84" s="33" t="s">
        <v>154</v>
      </c>
      <c r="B84" s="23" t="s">
        <v>155</v>
      </c>
      <c r="C84" s="17">
        <v>20250</v>
      </c>
      <c r="D84" s="17">
        <v>20250</v>
      </c>
      <c r="E84" s="17">
        <v>20250</v>
      </c>
      <c r="F84" s="21">
        <f t="shared" si="3"/>
        <v>0</v>
      </c>
      <c r="G84" s="17"/>
    </row>
    <row r="85" spans="1:242" ht="45" x14ac:dyDescent="0.25">
      <c r="A85" s="33" t="s">
        <v>156</v>
      </c>
      <c r="B85" s="23" t="s">
        <v>157</v>
      </c>
      <c r="C85" s="17">
        <v>1800</v>
      </c>
      <c r="D85" s="17">
        <v>1800</v>
      </c>
      <c r="E85" s="17">
        <v>1800</v>
      </c>
      <c r="F85" s="21">
        <f t="shared" si="3"/>
        <v>0</v>
      </c>
      <c r="G85" s="17"/>
    </row>
    <row r="86" spans="1:242" ht="75" x14ac:dyDescent="0.25">
      <c r="A86" s="33" t="s">
        <v>158</v>
      </c>
      <c r="B86" s="35" t="s">
        <v>159</v>
      </c>
      <c r="C86" s="17">
        <v>620.6</v>
      </c>
      <c r="D86" s="17">
        <v>620.6</v>
      </c>
      <c r="E86" s="17">
        <v>620.6</v>
      </c>
      <c r="F86" s="21">
        <f t="shared" si="3"/>
        <v>0</v>
      </c>
      <c r="G86" s="17"/>
    </row>
    <row r="87" spans="1:242" x14ac:dyDescent="0.25">
      <c r="A87" s="13" t="s">
        <v>160</v>
      </c>
      <c r="B87" s="15" t="s">
        <v>161</v>
      </c>
      <c r="C87" s="38">
        <f>SUM(C88:C109)</f>
        <v>8600</v>
      </c>
      <c r="D87" s="38">
        <f>SUM(D88:D109)</f>
        <v>8623.9</v>
      </c>
      <c r="E87" s="38">
        <f>SUM(E88:E109)</f>
        <v>8623.9</v>
      </c>
      <c r="F87" s="21">
        <f t="shared" si="3"/>
        <v>0</v>
      </c>
      <c r="G87" s="17"/>
    </row>
    <row r="88" spans="1:242" ht="75" x14ac:dyDescent="0.25">
      <c r="A88" s="30" t="s">
        <v>162</v>
      </c>
      <c r="B88" s="23" t="s">
        <v>163</v>
      </c>
      <c r="C88" s="17">
        <v>900</v>
      </c>
      <c r="D88" s="17">
        <v>900</v>
      </c>
      <c r="E88" s="17">
        <v>900</v>
      </c>
      <c r="F88" s="21">
        <f t="shared" si="3"/>
        <v>0</v>
      </c>
      <c r="G88" s="17"/>
    </row>
    <row r="89" spans="1:242" ht="60" x14ac:dyDescent="0.25">
      <c r="A89" s="30" t="s">
        <v>164</v>
      </c>
      <c r="B89" s="23" t="s">
        <v>165</v>
      </c>
      <c r="C89" s="17">
        <v>50</v>
      </c>
      <c r="D89" s="17">
        <v>50</v>
      </c>
      <c r="E89" s="17">
        <v>50</v>
      </c>
      <c r="F89" s="21">
        <f t="shared" si="3"/>
        <v>0</v>
      </c>
      <c r="G89" s="17"/>
    </row>
    <row r="90" spans="1:242" x14ac:dyDescent="0.25">
      <c r="A90" s="30" t="s">
        <v>166</v>
      </c>
      <c r="B90" s="74" t="s">
        <v>167</v>
      </c>
      <c r="C90" s="17">
        <v>150</v>
      </c>
      <c r="D90" s="17">
        <v>150</v>
      </c>
      <c r="E90" s="17">
        <v>150</v>
      </c>
      <c r="F90" s="21">
        <f t="shared" si="3"/>
        <v>0</v>
      </c>
      <c r="G90" s="17"/>
    </row>
    <row r="91" spans="1:242" x14ac:dyDescent="0.25">
      <c r="A91" s="30" t="s">
        <v>168</v>
      </c>
      <c r="B91" s="75"/>
      <c r="C91" s="17">
        <v>600</v>
      </c>
      <c r="D91" s="17">
        <v>600</v>
      </c>
      <c r="E91" s="17">
        <v>600</v>
      </c>
      <c r="F91" s="21">
        <f t="shared" si="3"/>
        <v>0</v>
      </c>
      <c r="G91" s="17"/>
    </row>
    <row r="92" spans="1:242" ht="75" x14ac:dyDescent="0.25">
      <c r="A92" s="30" t="s">
        <v>169</v>
      </c>
      <c r="B92" s="39" t="s">
        <v>170</v>
      </c>
      <c r="C92" s="17">
        <v>20</v>
      </c>
      <c r="D92" s="17">
        <v>20</v>
      </c>
      <c r="E92" s="17">
        <v>20</v>
      </c>
      <c r="F92" s="21">
        <f t="shared" si="3"/>
        <v>0</v>
      </c>
      <c r="G92" s="17"/>
    </row>
    <row r="93" spans="1:242" s="29" customFormat="1" ht="90" x14ac:dyDescent="0.25">
      <c r="A93" s="30" t="s">
        <v>171</v>
      </c>
      <c r="B93" s="23" t="s">
        <v>172</v>
      </c>
      <c r="C93" s="17">
        <v>900</v>
      </c>
      <c r="D93" s="17">
        <v>900</v>
      </c>
      <c r="E93" s="17">
        <v>900</v>
      </c>
      <c r="F93" s="21">
        <f t="shared" si="3"/>
        <v>0</v>
      </c>
      <c r="G93" s="1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row>
    <row r="94" spans="1:242" s="41" customFormat="1" ht="60" x14ac:dyDescent="0.25">
      <c r="A94" s="40" t="s">
        <v>173</v>
      </c>
      <c r="B94" s="23" t="s">
        <v>174</v>
      </c>
      <c r="C94" s="17">
        <v>0</v>
      </c>
      <c r="D94" s="17">
        <v>23.9</v>
      </c>
      <c r="E94" s="17">
        <v>23.9</v>
      </c>
      <c r="F94" s="21">
        <f t="shared" si="3"/>
        <v>0</v>
      </c>
      <c r="G94" s="17"/>
      <c r="H94" s="7"/>
    </row>
    <row r="95" spans="1:242" s="18" customFormat="1" x14ac:dyDescent="0.25">
      <c r="A95" s="40" t="s">
        <v>175</v>
      </c>
      <c r="B95" s="74" t="s">
        <v>176</v>
      </c>
      <c r="C95" s="42">
        <v>6</v>
      </c>
      <c r="D95" s="42">
        <v>6</v>
      </c>
      <c r="E95" s="42">
        <v>6</v>
      </c>
      <c r="F95" s="21">
        <f t="shared" si="3"/>
        <v>0</v>
      </c>
      <c r="G95" s="1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row>
    <row r="96" spans="1:242" s="18" customFormat="1" x14ac:dyDescent="0.25">
      <c r="A96" s="40" t="s">
        <v>177</v>
      </c>
      <c r="B96" s="75"/>
      <c r="C96" s="42">
        <v>140</v>
      </c>
      <c r="D96" s="42">
        <v>140</v>
      </c>
      <c r="E96" s="42">
        <v>140</v>
      </c>
      <c r="F96" s="21">
        <f t="shared" si="3"/>
        <v>0</v>
      </c>
      <c r="G96" s="1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row>
    <row r="97" spans="1:242" s="18" customFormat="1" ht="30" x14ac:dyDescent="0.25">
      <c r="A97" s="33" t="s">
        <v>178</v>
      </c>
      <c r="B97" s="43" t="s">
        <v>179</v>
      </c>
      <c r="C97" s="42">
        <v>10</v>
      </c>
      <c r="D97" s="42">
        <v>10</v>
      </c>
      <c r="E97" s="42">
        <v>10</v>
      </c>
      <c r="F97" s="21">
        <f t="shared" si="3"/>
        <v>0</v>
      </c>
      <c r="G97" s="1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row>
    <row r="98" spans="1:242" ht="45" x14ac:dyDescent="0.25">
      <c r="A98" s="33" t="s">
        <v>180</v>
      </c>
      <c r="B98" s="44" t="s">
        <v>181</v>
      </c>
      <c r="C98" s="42">
        <v>20</v>
      </c>
      <c r="D98" s="42">
        <v>20</v>
      </c>
      <c r="E98" s="42">
        <v>20</v>
      </c>
      <c r="F98" s="21">
        <f t="shared" si="3"/>
        <v>0</v>
      </c>
      <c r="G98" s="17"/>
    </row>
    <row r="99" spans="1:242" ht="30" x14ac:dyDescent="0.25">
      <c r="A99" s="33" t="s">
        <v>182</v>
      </c>
      <c r="B99" s="34" t="s">
        <v>183</v>
      </c>
      <c r="C99" s="42">
        <v>300</v>
      </c>
      <c r="D99" s="42">
        <v>300</v>
      </c>
      <c r="E99" s="42">
        <v>300</v>
      </c>
      <c r="F99" s="21">
        <f t="shared" si="3"/>
        <v>0</v>
      </c>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row>
    <row r="100" spans="1:242" s="18" customFormat="1" x14ac:dyDescent="0.25">
      <c r="A100" s="30" t="s">
        <v>184</v>
      </c>
      <c r="B100" s="74" t="s">
        <v>185</v>
      </c>
      <c r="C100" s="42">
        <v>780</v>
      </c>
      <c r="D100" s="42">
        <v>780</v>
      </c>
      <c r="E100" s="42">
        <v>780</v>
      </c>
      <c r="F100" s="21">
        <f t="shared" si="3"/>
        <v>0</v>
      </c>
      <c r="G100" s="17"/>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c r="EE100" s="45"/>
      <c r="EF100" s="45"/>
      <c r="EG100" s="45"/>
      <c r="EH100" s="45"/>
      <c r="EI100" s="45"/>
      <c r="EJ100" s="45"/>
      <c r="EK100" s="45"/>
      <c r="EL100" s="45"/>
      <c r="EM100" s="45"/>
      <c r="EN100" s="45"/>
      <c r="EO100" s="45"/>
      <c r="EP100" s="45"/>
      <c r="EQ100" s="45"/>
      <c r="ER100" s="45"/>
      <c r="ES100" s="45"/>
      <c r="ET100" s="45"/>
      <c r="EU100" s="45"/>
      <c r="EV100" s="45"/>
      <c r="EW100" s="45"/>
      <c r="EX100" s="45"/>
      <c r="EY100" s="45"/>
      <c r="EZ100" s="45"/>
      <c r="FA100" s="45"/>
      <c r="FB100" s="45"/>
      <c r="FC100" s="45"/>
      <c r="FD100" s="45"/>
      <c r="FE100" s="45"/>
      <c r="FF100" s="45"/>
      <c r="FG100" s="45"/>
      <c r="FH100" s="45"/>
      <c r="FI100" s="45"/>
      <c r="FJ100" s="45"/>
      <c r="FK100" s="45"/>
      <c r="FL100" s="45"/>
      <c r="FM100" s="45"/>
      <c r="FN100" s="45"/>
      <c r="FO100" s="45"/>
      <c r="FP100" s="45"/>
      <c r="FQ100" s="45"/>
      <c r="FR100" s="45"/>
      <c r="FS100" s="45"/>
      <c r="FT100" s="45"/>
      <c r="FU100" s="45"/>
      <c r="FV100" s="45"/>
      <c r="FW100" s="45"/>
      <c r="FX100" s="45"/>
      <c r="FY100" s="45"/>
      <c r="FZ100" s="45"/>
      <c r="GA100" s="45"/>
      <c r="GB100" s="45"/>
      <c r="GC100" s="45"/>
      <c r="GD100" s="45"/>
      <c r="GE100" s="45"/>
      <c r="GF100" s="45"/>
      <c r="GG100" s="45"/>
      <c r="GH100" s="45"/>
      <c r="GI100" s="45"/>
      <c r="GJ100" s="45"/>
      <c r="GK100" s="45"/>
      <c r="GL100" s="45"/>
      <c r="GM100" s="45"/>
      <c r="GN100" s="45"/>
      <c r="GO100" s="45"/>
      <c r="GP100" s="45"/>
      <c r="GQ100" s="45"/>
      <c r="GR100" s="45"/>
      <c r="GS100" s="45"/>
      <c r="GT100" s="45"/>
      <c r="GU100" s="45"/>
      <c r="GV100" s="45"/>
      <c r="GW100" s="45"/>
      <c r="GX100" s="45"/>
      <c r="GY100" s="45"/>
      <c r="GZ100" s="45"/>
      <c r="HA100" s="45"/>
      <c r="HB100" s="45"/>
      <c r="HC100" s="45"/>
      <c r="HD100" s="45"/>
      <c r="HE100" s="45"/>
      <c r="HF100" s="45"/>
      <c r="HG100" s="45"/>
      <c r="HH100" s="45"/>
      <c r="HI100" s="45"/>
      <c r="HJ100" s="45"/>
      <c r="HK100" s="45"/>
      <c r="HL100" s="45"/>
      <c r="HM100" s="45"/>
      <c r="HN100" s="45"/>
      <c r="HO100" s="45"/>
      <c r="HP100" s="45"/>
      <c r="HQ100" s="45"/>
      <c r="HR100" s="45"/>
      <c r="HS100" s="45"/>
      <c r="HT100" s="45"/>
      <c r="HU100" s="45"/>
      <c r="HV100" s="45"/>
      <c r="HW100" s="45"/>
      <c r="HX100" s="45"/>
      <c r="HY100" s="45"/>
      <c r="HZ100" s="45"/>
      <c r="IA100" s="45"/>
      <c r="IB100" s="45"/>
      <c r="IC100" s="45"/>
      <c r="ID100" s="45"/>
      <c r="IE100" s="45"/>
      <c r="IF100" s="45"/>
      <c r="IG100" s="45"/>
      <c r="IH100" s="45"/>
    </row>
    <row r="101" spans="1:242" s="18" customFormat="1" x14ac:dyDescent="0.25">
      <c r="A101" s="30" t="s">
        <v>186</v>
      </c>
      <c r="B101" s="76"/>
      <c r="C101" s="17">
        <v>5</v>
      </c>
      <c r="D101" s="17">
        <v>5</v>
      </c>
      <c r="E101" s="17">
        <v>5</v>
      </c>
      <c r="F101" s="21">
        <f t="shared" si="3"/>
        <v>0</v>
      </c>
      <c r="G101" s="17"/>
    </row>
    <row r="102" spans="1:242" s="18" customFormat="1" x14ac:dyDescent="0.25">
      <c r="A102" s="30" t="s">
        <v>187</v>
      </c>
      <c r="B102" s="75"/>
      <c r="C102" s="17">
        <v>50</v>
      </c>
      <c r="D102" s="17">
        <v>50</v>
      </c>
      <c r="E102" s="17">
        <v>50</v>
      </c>
      <c r="F102" s="21">
        <f t="shared" si="3"/>
        <v>0</v>
      </c>
      <c r="G102" s="17"/>
    </row>
    <row r="103" spans="1:242" s="46" customFormat="1" ht="30" x14ac:dyDescent="0.25">
      <c r="A103" s="30" t="s">
        <v>188</v>
      </c>
      <c r="B103" s="23" t="s">
        <v>189</v>
      </c>
      <c r="C103" s="17">
        <v>960</v>
      </c>
      <c r="D103" s="17">
        <v>960</v>
      </c>
      <c r="E103" s="17">
        <v>960</v>
      </c>
      <c r="F103" s="21">
        <f t="shared" si="3"/>
        <v>0</v>
      </c>
      <c r="G103" s="17"/>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row>
    <row r="104" spans="1:242" s="46" customFormat="1" ht="60" x14ac:dyDescent="0.25">
      <c r="A104" s="24" t="s">
        <v>190</v>
      </c>
      <c r="B104" s="47" t="s">
        <v>191</v>
      </c>
      <c r="C104" s="17">
        <v>145</v>
      </c>
      <c r="D104" s="17">
        <v>145</v>
      </c>
      <c r="E104" s="17">
        <v>145</v>
      </c>
      <c r="F104" s="21">
        <f t="shared" si="3"/>
        <v>0</v>
      </c>
      <c r="G104" s="17"/>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row>
    <row r="105" spans="1:242" s="46" customFormat="1" ht="60" x14ac:dyDescent="0.25">
      <c r="A105" s="24" t="s">
        <v>192</v>
      </c>
      <c r="B105" s="47" t="s">
        <v>191</v>
      </c>
      <c r="C105" s="17">
        <v>9</v>
      </c>
      <c r="D105" s="17">
        <v>9</v>
      </c>
      <c r="E105" s="17">
        <v>9</v>
      </c>
      <c r="F105" s="21">
        <f t="shared" si="3"/>
        <v>0</v>
      </c>
      <c r="G105" s="17"/>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row>
    <row r="106" spans="1:242" s="46" customFormat="1" x14ac:dyDescent="0.25">
      <c r="A106" s="30" t="s">
        <v>193</v>
      </c>
      <c r="B106" s="74" t="s">
        <v>194</v>
      </c>
      <c r="C106" s="17">
        <v>20</v>
      </c>
      <c r="D106" s="17">
        <v>20</v>
      </c>
      <c r="E106" s="17">
        <v>20</v>
      </c>
      <c r="F106" s="21">
        <f t="shared" si="3"/>
        <v>0</v>
      </c>
      <c r="G106" s="17"/>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row>
    <row r="107" spans="1:242" s="46" customFormat="1" x14ac:dyDescent="0.25">
      <c r="A107" s="30" t="s">
        <v>195</v>
      </c>
      <c r="B107" s="76"/>
      <c r="C107" s="17">
        <v>350</v>
      </c>
      <c r="D107" s="17">
        <v>350</v>
      </c>
      <c r="E107" s="17">
        <v>350</v>
      </c>
      <c r="F107" s="21">
        <f t="shared" si="3"/>
        <v>0</v>
      </c>
      <c r="G107" s="17"/>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row>
    <row r="108" spans="1:242" s="46" customFormat="1" ht="30" x14ac:dyDescent="0.25">
      <c r="A108" s="30" t="s">
        <v>196</v>
      </c>
      <c r="B108" s="48" t="s">
        <v>197</v>
      </c>
      <c r="C108" s="17">
        <v>200</v>
      </c>
      <c r="D108" s="17">
        <v>200</v>
      </c>
      <c r="E108" s="17">
        <v>200</v>
      </c>
      <c r="F108" s="21">
        <f t="shared" si="3"/>
        <v>0</v>
      </c>
      <c r="G108" s="17"/>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row>
    <row r="109" spans="1:242" s="46" customFormat="1" ht="30" x14ac:dyDescent="0.25">
      <c r="A109" s="24" t="s">
        <v>198</v>
      </c>
      <c r="B109" s="23" t="s">
        <v>199</v>
      </c>
      <c r="C109" s="16">
        <f>SUM(C110:C117)</f>
        <v>2985</v>
      </c>
      <c r="D109" s="16">
        <f>SUM(D110:D117)</f>
        <v>2985</v>
      </c>
      <c r="E109" s="16">
        <f>SUM(E110:E117)</f>
        <v>2985</v>
      </c>
      <c r="F109" s="21">
        <f t="shared" si="3"/>
        <v>0</v>
      </c>
      <c r="G109" s="17"/>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row>
    <row r="110" spans="1:242" s="46" customFormat="1" x14ac:dyDescent="0.25">
      <c r="A110" s="24" t="s">
        <v>200</v>
      </c>
      <c r="B110" s="23" t="s">
        <v>201</v>
      </c>
      <c r="C110" s="17">
        <v>5</v>
      </c>
      <c r="D110" s="17">
        <v>5</v>
      </c>
      <c r="E110" s="17">
        <v>5</v>
      </c>
      <c r="F110" s="21">
        <f t="shared" si="3"/>
        <v>0</v>
      </c>
      <c r="G110" s="17"/>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row>
    <row r="111" spans="1:242" s="46" customFormat="1" ht="30" x14ac:dyDescent="0.25">
      <c r="A111" s="24" t="s">
        <v>202</v>
      </c>
      <c r="B111" s="23" t="s">
        <v>203</v>
      </c>
      <c r="C111" s="17">
        <v>300</v>
      </c>
      <c r="D111" s="17">
        <v>300</v>
      </c>
      <c r="E111" s="17">
        <v>300</v>
      </c>
      <c r="F111" s="21">
        <f t="shared" si="3"/>
        <v>0</v>
      </c>
      <c r="G111" s="17"/>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row>
    <row r="112" spans="1:242" s="46" customFormat="1" ht="30" x14ac:dyDescent="0.25">
      <c r="A112" s="24" t="s">
        <v>204</v>
      </c>
      <c r="B112" s="23" t="s">
        <v>205</v>
      </c>
      <c r="C112" s="17">
        <v>65</v>
      </c>
      <c r="D112" s="17">
        <v>65</v>
      </c>
      <c r="E112" s="17">
        <v>65</v>
      </c>
      <c r="F112" s="21">
        <f t="shared" si="3"/>
        <v>0</v>
      </c>
      <c r="G112" s="17"/>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row>
    <row r="113" spans="1:242" s="46" customFormat="1" ht="45" x14ac:dyDescent="0.25">
      <c r="A113" s="24" t="s">
        <v>206</v>
      </c>
      <c r="B113" s="23" t="s">
        <v>207</v>
      </c>
      <c r="C113" s="17">
        <v>30</v>
      </c>
      <c r="D113" s="17">
        <v>30</v>
      </c>
      <c r="E113" s="17">
        <v>30</v>
      </c>
      <c r="F113" s="21">
        <f t="shared" si="3"/>
        <v>0</v>
      </c>
      <c r="G113" s="17"/>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row>
    <row r="114" spans="1:242" s="51" customFormat="1" ht="30" x14ac:dyDescent="0.25">
      <c r="A114" s="24" t="s">
        <v>208</v>
      </c>
      <c r="B114" s="23" t="s">
        <v>209</v>
      </c>
      <c r="C114" s="49">
        <v>1500</v>
      </c>
      <c r="D114" s="49">
        <v>1500</v>
      </c>
      <c r="E114" s="49">
        <v>1500</v>
      </c>
      <c r="F114" s="21">
        <f t="shared" si="3"/>
        <v>0</v>
      </c>
      <c r="G114" s="17"/>
      <c r="H114" s="18"/>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row>
    <row r="115" spans="1:242" s="46" customFormat="1" x14ac:dyDescent="0.25">
      <c r="A115" s="24" t="s">
        <v>210</v>
      </c>
      <c r="B115" s="23" t="s">
        <v>211</v>
      </c>
      <c r="C115" s="17">
        <v>950</v>
      </c>
      <c r="D115" s="17">
        <v>950</v>
      </c>
      <c r="E115" s="17">
        <v>950</v>
      </c>
      <c r="F115" s="21">
        <f t="shared" si="3"/>
        <v>0</v>
      </c>
      <c r="G115" s="17"/>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row>
    <row r="116" spans="1:242" s="46" customFormat="1" x14ac:dyDescent="0.25">
      <c r="A116" s="24" t="s">
        <v>212</v>
      </c>
      <c r="B116" s="23" t="s">
        <v>213</v>
      </c>
      <c r="C116" s="17">
        <v>85</v>
      </c>
      <c r="D116" s="17">
        <v>85</v>
      </c>
      <c r="E116" s="17">
        <v>85</v>
      </c>
      <c r="F116" s="21">
        <f t="shared" si="3"/>
        <v>0</v>
      </c>
      <c r="G116" s="17"/>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row>
    <row r="117" spans="1:242" s="46" customFormat="1" x14ac:dyDescent="0.25">
      <c r="A117" s="24" t="s">
        <v>214</v>
      </c>
      <c r="B117" s="23" t="s">
        <v>215</v>
      </c>
      <c r="C117" s="17">
        <v>50</v>
      </c>
      <c r="D117" s="17">
        <v>50</v>
      </c>
      <c r="E117" s="17">
        <v>50</v>
      </c>
      <c r="F117" s="21">
        <f t="shared" si="3"/>
        <v>0</v>
      </c>
      <c r="G117" s="17"/>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row>
    <row r="118" spans="1:242" s="46" customFormat="1" x14ac:dyDescent="0.25">
      <c r="A118" s="13" t="s">
        <v>216</v>
      </c>
      <c r="B118" s="15" t="s">
        <v>217</v>
      </c>
      <c r="C118" s="16">
        <f>C119+C120</f>
        <v>2896.1</v>
      </c>
      <c r="D118" s="16">
        <f>D119+D120</f>
        <v>2896.1</v>
      </c>
      <c r="E118" s="16">
        <f>E119+E120</f>
        <v>2896.1</v>
      </c>
      <c r="F118" s="21">
        <f t="shared" si="3"/>
        <v>0</v>
      </c>
      <c r="G118" s="17"/>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row>
    <row r="119" spans="1:242" s="46" customFormat="1" x14ac:dyDescent="0.25">
      <c r="A119" s="30" t="s">
        <v>218</v>
      </c>
      <c r="B119" s="23" t="s">
        <v>211</v>
      </c>
      <c r="C119" s="17">
        <v>2865.5</v>
      </c>
      <c r="D119" s="17">
        <v>2865.5</v>
      </c>
      <c r="E119" s="17">
        <v>2865.5</v>
      </c>
      <c r="F119" s="21">
        <f t="shared" si="3"/>
        <v>0</v>
      </c>
      <c r="G119" s="17"/>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row>
    <row r="120" spans="1:242" s="46" customFormat="1" x14ac:dyDescent="0.25">
      <c r="A120" s="30" t="s">
        <v>219</v>
      </c>
      <c r="B120" s="23" t="s">
        <v>220</v>
      </c>
      <c r="C120" s="17">
        <v>30.6</v>
      </c>
      <c r="D120" s="17">
        <v>30.6</v>
      </c>
      <c r="E120" s="17">
        <v>30.6</v>
      </c>
      <c r="F120" s="21">
        <f t="shared" si="3"/>
        <v>0</v>
      </c>
      <c r="G120" s="17"/>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row>
    <row r="121" spans="1:242" s="46" customFormat="1" x14ac:dyDescent="0.25">
      <c r="A121" s="72" t="s">
        <v>221</v>
      </c>
      <c r="B121" s="73"/>
      <c r="C121" s="16">
        <f>C118+C87+C78+C61+C54+C46</f>
        <v>175601.09999999998</v>
      </c>
      <c r="D121" s="16">
        <f>D118+D87+D78+D61+D54+D46</f>
        <v>175625</v>
      </c>
      <c r="E121" s="16">
        <f>E118+E87+E78+E61+E54+E46</f>
        <v>169690.40000000002</v>
      </c>
      <c r="F121" s="21">
        <f t="shared" si="3"/>
        <v>-5934.5999999999767</v>
      </c>
      <c r="G121" s="17"/>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row>
    <row r="122" spans="1:242" s="46" customFormat="1" x14ac:dyDescent="0.25">
      <c r="A122" s="13" t="s">
        <v>222</v>
      </c>
      <c r="B122" s="52" t="s">
        <v>223</v>
      </c>
      <c r="C122" s="16">
        <f>C121+C45</f>
        <v>1481187.5</v>
      </c>
      <c r="D122" s="16">
        <f>D121+D45</f>
        <v>1481211.4</v>
      </c>
      <c r="E122" s="16">
        <f>E121+E45</f>
        <v>1486411.4</v>
      </c>
      <c r="F122" s="21">
        <f t="shared" si="3"/>
        <v>5200</v>
      </c>
      <c r="G122" s="17"/>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row>
    <row r="123" spans="1:242" s="46" customFormat="1" ht="42.75" x14ac:dyDescent="0.25">
      <c r="A123" s="13" t="s">
        <v>224</v>
      </c>
      <c r="B123" s="52" t="s">
        <v>225</v>
      </c>
      <c r="C123" s="16">
        <f>C124+C128+C155+C199</f>
        <v>3080365.7000000007</v>
      </c>
      <c r="D123" s="16">
        <f>D124+D128+D155+D199</f>
        <v>3220636.7000000007</v>
      </c>
      <c r="E123" s="16">
        <f>E124+E128+E155+E199</f>
        <v>3222742.1000000006</v>
      </c>
      <c r="F123" s="21">
        <f t="shared" si="3"/>
        <v>2105.3999999999069</v>
      </c>
      <c r="G123" s="17"/>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row>
    <row r="124" spans="1:242" s="46" customFormat="1" ht="28.5" x14ac:dyDescent="0.25">
      <c r="A124" s="13" t="s">
        <v>226</v>
      </c>
      <c r="B124" s="15" t="s">
        <v>227</v>
      </c>
      <c r="C124" s="16">
        <f>C125+C126+C127</f>
        <v>260830</v>
      </c>
      <c r="D124" s="16">
        <f>D125+D126+D127</f>
        <v>330606.90000000002</v>
      </c>
      <c r="E124" s="16">
        <f>E125+E126+E127</f>
        <v>330606.90000000002</v>
      </c>
      <c r="F124" s="21">
        <f t="shared" si="3"/>
        <v>0</v>
      </c>
      <c r="G124" s="17"/>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row>
    <row r="125" spans="1:242" s="46" customFormat="1" ht="45" x14ac:dyDescent="0.25">
      <c r="A125" s="30" t="s">
        <v>228</v>
      </c>
      <c r="B125" s="23" t="s">
        <v>229</v>
      </c>
      <c r="C125" s="17">
        <v>121486</v>
      </c>
      <c r="D125" s="17">
        <v>121486</v>
      </c>
      <c r="E125" s="17">
        <v>121486</v>
      </c>
      <c r="F125" s="21">
        <f t="shared" si="3"/>
        <v>0</v>
      </c>
      <c r="G125" s="17"/>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row>
    <row r="126" spans="1:242" s="46" customFormat="1" ht="45" x14ac:dyDescent="0.25">
      <c r="A126" s="30" t="s">
        <v>228</v>
      </c>
      <c r="B126" s="23" t="s">
        <v>230</v>
      </c>
      <c r="C126" s="17">
        <v>139344</v>
      </c>
      <c r="D126" s="17">
        <v>139344</v>
      </c>
      <c r="E126" s="17">
        <v>139344</v>
      </c>
      <c r="F126" s="21">
        <f t="shared" si="3"/>
        <v>0</v>
      </c>
      <c r="G126" s="17"/>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row>
    <row r="127" spans="1:242" s="46" customFormat="1" ht="30" x14ac:dyDescent="0.25">
      <c r="A127" s="30" t="s">
        <v>231</v>
      </c>
      <c r="B127" s="23" t="s">
        <v>232</v>
      </c>
      <c r="C127" s="17">
        <v>0</v>
      </c>
      <c r="D127" s="17">
        <v>69776.899999999994</v>
      </c>
      <c r="E127" s="17">
        <v>69776.899999999994</v>
      </c>
      <c r="F127" s="21">
        <f t="shared" si="3"/>
        <v>0</v>
      </c>
      <c r="G127" s="17"/>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row>
    <row r="128" spans="1:242" s="46" customFormat="1" ht="28.5" x14ac:dyDescent="0.25">
      <c r="A128" s="13" t="s">
        <v>233</v>
      </c>
      <c r="B128" s="15" t="s">
        <v>234</v>
      </c>
      <c r="C128" s="16">
        <f>SUM(C131:C154)</f>
        <v>261199.90000000005</v>
      </c>
      <c r="D128" s="16">
        <f>SUM(D129:D154)</f>
        <v>314940.10000000003</v>
      </c>
      <c r="E128" s="16">
        <f>SUM(E129:E154)</f>
        <v>314940.10000000003</v>
      </c>
      <c r="F128" s="21">
        <f t="shared" si="3"/>
        <v>0</v>
      </c>
      <c r="G128" s="17"/>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row>
    <row r="129" spans="1:242" s="46" customFormat="1" ht="60" x14ac:dyDescent="0.25">
      <c r="A129" s="30" t="s">
        <v>235</v>
      </c>
      <c r="B129" s="23" t="s">
        <v>352</v>
      </c>
      <c r="C129" s="17">
        <v>0</v>
      </c>
      <c r="D129" s="17">
        <v>1237.3</v>
      </c>
      <c r="E129" s="17">
        <v>1237.3</v>
      </c>
      <c r="F129" s="21">
        <f t="shared" si="3"/>
        <v>0</v>
      </c>
      <c r="G129" s="17"/>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row>
    <row r="130" spans="1:242" s="46" customFormat="1" ht="45" x14ac:dyDescent="0.25">
      <c r="A130" s="30" t="s">
        <v>235</v>
      </c>
      <c r="B130" s="23" t="s">
        <v>236</v>
      </c>
      <c r="C130" s="17">
        <v>0</v>
      </c>
      <c r="D130" s="17">
        <v>134.69999999999999</v>
      </c>
      <c r="E130" s="17">
        <v>0</v>
      </c>
      <c r="F130" s="21">
        <f t="shared" si="3"/>
        <v>-134.69999999999999</v>
      </c>
      <c r="G130" s="17" t="s">
        <v>237</v>
      </c>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row>
    <row r="131" spans="1:242" s="46" customFormat="1" ht="45" x14ac:dyDescent="0.25">
      <c r="A131" s="53" t="s">
        <v>238</v>
      </c>
      <c r="B131" s="54" t="s">
        <v>239</v>
      </c>
      <c r="C131" s="17">
        <v>15.1</v>
      </c>
      <c r="D131" s="17">
        <v>77</v>
      </c>
      <c r="E131" s="17">
        <v>77</v>
      </c>
      <c r="F131" s="21">
        <f t="shared" si="3"/>
        <v>0</v>
      </c>
      <c r="G131" s="17"/>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row>
    <row r="132" spans="1:242" s="46" customFormat="1" ht="60" x14ac:dyDescent="0.25">
      <c r="A132" s="55" t="s">
        <v>240</v>
      </c>
      <c r="B132" s="35" t="s">
        <v>241</v>
      </c>
      <c r="C132" s="17">
        <v>8156.8</v>
      </c>
      <c r="D132" s="17">
        <v>59996.7</v>
      </c>
      <c r="E132" s="17">
        <v>59996.7</v>
      </c>
      <c r="F132" s="21">
        <f t="shared" si="3"/>
        <v>0</v>
      </c>
      <c r="G132" s="17"/>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row>
    <row r="133" spans="1:242" s="46" customFormat="1" ht="45" x14ac:dyDescent="0.25">
      <c r="A133" s="30" t="s">
        <v>242</v>
      </c>
      <c r="B133" s="20" t="s">
        <v>243</v>
      </c>
      <c r="C133" s="17">
        <v>49395.7</v>
      </c>
      <c r="D133" s="17">
        <v>49395.7</v>
      </c>
      <c r="E133" s="17">
        <v>49395.7</v>
      </c>
      <c r="F133" s="21">
        <f t="shared" si="3"/>
        <v>0</v>
      </c>
      <c r="G133" s="17"/>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row>
    <row r="134" spans="1:242" s="46" customFormat="1" ht="45" x14ac:dyDescent="0.25">
      <c r="A134" s="30" t="s">
        <v>242</v>
      </c>
      <c r="B134" s="20" t="s">
        <v>244</v>
      </c>
      <c r="C134" s="17">
        <v>21800</v>
      </c>
      <c r="D134" s="17">
        <v>21800</v>
      </c>
      <c r="E134" s="17">
        <v>21800</v>
      </c>
      <c r="F134" s="21">
        <f t="shared" si="3"/>
        <v>0</v>
      </c>
      <c r="G134" s="17"/>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row>
    <row r="135" spans="1:242" s="46" customFormat="1" ht="90" x14ac:dyDescent="0.25">
      <c r="A135" s="30" t="s">
        <v>242</v>
      </c>
      <c r="B135" s="20" t="s">
        <v>245</v>
      </c>
      <c r="C135" s="17">
        <v>0</v>
      </c>
      <c r="D135" s="17">
        <v>1425</v>
      </c>
      <c r="E135" s="17">
        <v>1425</v>
      </c>
      <c r="F135" s="21">
        <f t="shared" si="3"/>
        <v>0</v>
      </c>
      <c r="G135" s="17"/>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row>
    <row r="136" spans="1:242" s="22" customFormat="1" ht="45" x14ac:dyDescent="0.25">
      <c r="A136" s="55" t="s">
        <v>246</v>
      </c>
      <c r="B136" s="23" t="s">
        <v>247</v>
      </c>
      <c r="C136" s="17">
        <v>265</v>
      </c>
      <c r="D136" s="17">
        <v>265</v>
      </c>
      <c r="E136" s="17">
        <v>265</v>
      </c>
      <c r="F136" s="21">
        <f t="shared" si="3"/>
        <v>0</v>
      </c>
      <c r="G136" s="17"/>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row>
    <row r="137" spans="1:242" s="46" customFormat="1" ht="45" x14ac:dyDescent="0.25">
      <c r="A137" s="30" t="s">
        <v>235</v>
      </c>
      <c r="B137" s="23" t="s">
        <v>236</v>
      </c>
      <c r="C137" s="17">
        <v>0</v>
      </c>
      <c r="D137" s="17">
        <v>0</v>
      </c>
      <c r="E137" s="17">
        <v>134.69999999999999</v>
      </c>
      <c r="F137" s="21">
        <f t="shared" si="3"/>
        <v>134.69999999999999</v>
      </c>
      <c r="G137" s="17" t="s">
        <v>237</v>
      </c>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row>
    <row r="138" spans="1:242" s="22" customFormat="1" ht="45" x14ac:dyDescent="0.25">
      <c r="A138" s="55" t="s">
        <v>246</v>
      </c>
      <c r="B138" s="23" t="s">
        <v>248</v>
      </c>
      <c r="C138" s="17">
        <v>300</v>
      </c>
      <c r="D138" s="17">
        <v>302</v>
      </c>
      <c r="E138" s="17">
        <v>302</v>
      </c>
      <c r="F138" s="21">
        <f t="shared" ref="F138:F206" si="6">E138-D138</f>
        <v>0</v>
      </c>
      <c r="G138" s="17"/>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row>
    <row r="139" spans="1:242" ht="60" x14ac:dyDescent="0.25">
      <c r="A139" s="30" t="s">
        <v>249</v>
      </c>
      <c r="B139" s="23" t="s">
        <v>250</v>
      </c>
      <c r="C139" s="17">
        <v>109894.8</v>
      </c>
      <c r="D139" s="17">
        <v>109894.8</v>
      </c>
      <c r="E139" s="17">
        <v>109894.8</v>
      </c>
      <c r="F139" s="21">
        <f t="shared" si="6"/>
        <v>0</v>
      </c>
      <c r="G139" s="17"/>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row>
    <row r="140" spans="1:242" ht="30" x14ac:dyDescent="0.25">
      <c r="A140" s="30" t="s">
        <v>251</v>
      </c>
      <c r="B140" s="23" t="s">
        <v>252</v>
      </c>
      <c r="C140" s="17">
        <v>18409.099999999999</v>
      </c>
      <c r="D140" s="17">
        <v>18409.099999999999</v>
      </c>
      <c r="E140" s="17">
        <v>18409.099999999999</v>
      </c>
      <c r="F140" s="21">
        <f t="shared" si="6"/>
        <v>0</v>
      </c>
      <c r="G140" s="17"/>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row>
    <row r="141" spans="1:242" s="46" customFormat="1" ht="45" x14ac:dyDescent="0.25">
      <c r="A141" s="30" t="s">
        <v>253</v>
      </c>
      <c r="B141" s="20" t="s">
        <v>254</v>
      </c>
      <c r="C141" s="17">
        <v>1584.7</v>
      </c>
      <c r="D141" s="17">
        <v>1584.7</v>
      </c>
      <c r="E141" s="17">
        <v>1584.7</v>
      </c>
      <c r="F141" s="21">
        <f t="shared" si="6"/>
        <v>0</v>
      </c>
      <c r="G141" s="17"/>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row>
    <row r="142" spans="1:242" ht="45" x14ac:dyDescent="0.25">
      <c r="A142" s="30" t="s">
        <v>253</v>
      </c>
      <c r="B142" s="20" t="s">
        <v>255</v>
      </c>
      <c r="C142" s="17">
        <v>2016</v>
      </c>
      <c r="D142" s="17">
        <v>2147.3000000000002</v>
      </c>
      <c r="E142" s="17">
        <v>2147.3000000000002</v>
      </c>
      <c r="F142" s="21">
        <f t="shared" si="6"/>
        <v>0</v>
      </c>
      <c r="G142" s="17"/>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row>
    <row r="143" spans="1:242" ht="45" x14ac:dyDescent="0.25">
      <c r="A143" s="30" t="s">
        <v>253</v>
      </c>
      <c r="B143" s="23" t="s">
        <v>256</v>
      </c>
      <c r="C143" s="17">
        <v>7250.6</v>
      </c>
      <c r="D143" s="17">
        <v>7250.6</v>
      </c>
      <c r="E143" s="17">
        <v>7250.6</v>
      </c>
      <c r="F143" s="21">
        <f t="shared" si="6"/>
        <v>0</v>
      </c>
      <c r="G143" s="17"/>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row>
    <row r="144" spans="1:242" ht="60" x14ac:dyDescent="0.25">
      <c r="A144" s="30" t="s">
        <v>253</v>
      </c>
      <c r="B144" s="23" t="s">
        <v>257</v>
      </c>
      <c r="C144" s="17">
        <v>2000</v>
      </c>
      <c r="D144" s="17">
        <v>2000</v>
      </c>
      <c r="E144" s="17">
        <v>2000</v>
      </c>
      <c r="F144" s="21">
        <f t="shared" si="6"/>
        <v>0</v>
      </c>
      <c r="G144" s="17"/>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row>
    <row r="145" spans="1:242" ht="45" x14ac:dyDescent="0.25">
      <c r="A145" s="30" t="s">
        <v>253</v>
      </c>
      <c r="B145" s="20" t="s">
        <v>258</v>
      </c>
      <c r="C145" s="17">
        <v>6098</v>
      </c>
      <c r="D145" s="17">
        <v>0</v>
      </c>
      <c r="E145" s="17">
        <v>0</v>
      </c>
      <c r="F145" s="21">
        <f t="shared" si="6"/>
        <v>0</v>
      </c>
      <c r="G145" s="17"/>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row>
    <row r="146" spans="1:242" ht="60" x14ac:dyDescent="0.25">
      <c r="A146" s="30" t="s">
        <v>253</v>
      </c>
      <c r="B146" s="23" t="s">
        <v>259</v>
      </c>
      <c r="C146" s="17">
        <v>880.4</v>
      </c>
      <c r="D146" s="17">
        <v>880.4</v>
      </c>
      <c r="E146" s="17">
        <v>880.4</v>
      </c>
      <c r="F146" s="21">
        <f t="shared" si="6"/>
        <v>0</v>
      </c>
      <c r="G146" s="17"/>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row>
    <row r="147" spans="1:242" ht="30" x14ac:dyDescent="0.25">
      <c r="A147" s="55" t="s">
        <v>260</v>
      </c>
      <c r="B147" s="23" t="s">
        <v>261</v>
      </c>
      <c r="C147" s="17">
        <v>19861.5</v>
      </c>
      <c r="D147" s="17">
        <v>19861.5</v>
      </c>
      <c r="E147" s="17">
        <v>19861.5</v>
      </c>
      <c r="F147" s="21">
        <f t="shared" si="6"/>
        <v>0</v>
      </c>
      <c r="G147" s="17"/>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row>
    <row r="148" spans="1:242" s="56" customFormat="1" ht="45" x14ac:dyDescent="0.25">
      <c r="A148" s="55" t="s">
        <v>260</v>
      </c>
      <c r="B148" s="23" t="s">
        <v>262</v>
      </c>
      <c r="C148" s="17">
        <v>503.4</v>
      </c>
      <c r="D148" s="17">
        <v>503.4</v>
      </c>
      <c r="E148" s="17">
        <v>503.4</v>
      </c>
      <c r="F148" s="21">
        <f t="shared" si="6"/>
        <v>0</v>
      </c>
      <c r="G148" s="17"/>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row>
    <row r="149" spans="1:242" ht="60" x14ac:dyDescent="0.25">
      <c r="A149" s="55" t="s">
        <v>260</v>
      </c>
      <c r="B149" s="23" t="s">
        <v>263</v>
      </c>
      <c r="C149" s="17">
        <v>2832.7</v>
      </c>
      <c r="D149" s="17">
        <v>2832.7</v>
      </c>
      <c r="E149" s="17">
        <v>2832.7</v>
      </c>
      <c r="F149" s="21">
        <f t="shared" si="6"/>
        <v>0</v>
      </c>
      <c r="G149" s="17"/>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row>
    <row r="150" spans="1:242" ht="90" x14ac:dyDescent="0.25">
      <c r="A150" s="55" t="s">
        <v>260</v>
      </c>
      <c r="B150" s="23" t="s">
        <v>264</v>
      </c>
      <c r="C150" s="17">
        <v>7294.7</v>
      </c>
      <c r="D150" s="17">
        <v>7294.7</v>
      </c>
      <c r="E150" s="17">
        <v>7294.7</v>
      </c>
      <c r="F150" s="21">
        <f t="shared" si="6"/>
        <v>0</v>
      </c>
      <c r="G150" s="17"/>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row>
    <row r="151" spans="1:242" ht="30" x14ac:dyDescent="0.25">
      <c r="A151" s="55" t="s">
        <v>260</v>
      </c>
      <c r="B151" s="23" t="s">
        <v>265</v>
      </c>
      <c r="C151" s="17">
        <v>296.39999999999998</v>
      </c>
      <c r="D151" s="17">
        <v>296.39999999999998</v>
      </c>
      <c r="E151" s="17">
        <v>296.39999999999998</v>
      </c>
      <c r="F151" s="21">
        <f t="shared" si="6"/>
        <v>0</v>
      </c>
      <c r="G151" s="17"/>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row>
    <row r="152" spans="1:242" ht="45" x14ac:dyDescent="0.25">
      <c r="A152" s="57" t="s">
        <v>260</v>
      </c>
      <c r="B152" s="58" t="s">
        <v>266</v>
      </c>
      <c r="C152" s="59">
        <v>1120</v>
      </c>
      <c r="D152" s="59">
        <v>1120</v>
      </c>
      <c r="E152" s="59">
        <v>1120</v>
      </c>
      <c r="F152" s="21">
        <f t="shared" si="6"/>
        <v>0</v>
      </c>
      <c r="G152" s="17"/>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row>
    <row r="153" spans="1:242" ht="105" x14ac:dyDescent="0.25">
      <c r="A153" s="55" t="s">
        <v>260</v>
      </c>
      <c r="B153" s="23" t="s">
        <v>267</v>
      </c>
      <c r="C153" s="17">
        <v>1040.0999999999999</v>
      </c>
      <c r="D153" s="17">
        <v>1040.0999999999999</v>
      </c>
      <c r="E153" s="17">
        <v>1040.0999999999999</v>
      </c>
      <c r="F153" s="21">
        <f t="shared" si="6"/>
        <v>0</v>
      </c>
      <c r="G153" s="17"/>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row>
    <row r="154" spans="1:242" ht="60" x14ac:dyDescent="0.25">
      <c r="A154" s="53" t="s">
        <v>268</v>
      </c>
      <c r="B154" s="60" t="s">
        <v>269</v>
      </c>
      <c r="C154" s="17">
        <v>184.9</v>
      </c>
      <c r="D154" s="17">
        <v>5191</v>
      </c>
      <c r="E154" s="17">
        <v>5191</v>
      </c>
      <c r="F154" s="21">
        <f t="shared" si="6"/>
        <v>0</v>
      </c>
      <c r="G154" s="17"/>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row>
    <row r="155" spans="1:242" ht="28.5" x14ac:dyDescent="0.25">
      <c r="A155" s="13" t="s">
        <v>270</v>
      </c>
      <c r="B155" s="15" t="s">
        <v>271</v>
      </c>
      <c r="C155" s="16">
        <f>SUM(C156:C198)</f>
        <v>2558335.8000000007</v>
      </c>
      <c r="D155" s="16">
        <f>SUM(D156:D198)</f>
        <v>2575089.7000000007</v>
      </c>
      <c r="E155" s="16">
        <f>SUM(E156:E198)</f>
        <v>2577195.1000000006</v>
      </c>
      <c r="F155" s="21">
        <f t="shared" si="6"/>
        <v>2105.3999999999069</v>
      </c>
      <c r="G155" s="17"/>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row>
    <row r="156" spans="1:242" ht="60" x14ac:dyDescent="0.25">
      <c r="A156" s="30" t="s">
        <v>272</v>
      </c>
      <c r="B156" s="23" t="s">
        <v>273</v>
      </c>
      <c r="C156" s="17">
        <v>9555.1</v>
      </c>
      <c r="D156" s="17">
        <v>9555.1</v>
      </c>
      <c r="E156" s="17">
        <v>9555.1</v>
      </c>
      <c r="F156" s="21">
        <f t="shared" si="6"/>
        <v>0</v>
      </c>
      <c r="G156" s="17"/>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row>
    <row r="157" spans="1:242" ht="45" x14ac:dyDescent="0.25">
      <c r="A157" s="30" t="s">
        <v>274</v>
      </c>
      <c r="B157" s="23" t="s">
        <v>275</v>
      </c>
      <c r="C157" s="17">
        <v>222120.1</v>
      </c>
      <c r="D157" s="17">
        <v>222120.1</v>
      </c>
      <c r="E157" s="17">
        <v>222120.1</v>
      </c>
      <c r="F157" s="21">
        <f t="shared" si="6"/>
        <v>0</v>
      </c>
      <c r="G157" s="17"/>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row>
    <row r="158" spans="1:242" ht="60" x14ac:dyDescent="0.25">
      <c r="A158" s="55" t="s">
        <v>274</v>
      </c>
      <c r="B158" s="35" t="s">
        <v>276</v>
      </c>
      <c r="C158" s="17">
        <v>69.3</v>
      </c>
      <c r="D158" s="17">
        <v>0</v>
      </c>
      <c r="E158" s="17">
        <v>0</v>
      </c>
      <c r="F158" s="21">
        <f t="shared" si="6"/>
        <v>0</v>
      </c>
      <c r="G158" s="17"/>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row>
    <row r="159" spans="1:242" ht="60" x14ac:dyDescent="0.25">
      <c r="A159" s="30" t="s">
        <v>277</v>
      </c>
      <c r="B159" s="23" t="s">
        <v>278</v>
      </c>
      <c r="C159" s="17">
        <v>1447.3</v>
      </c>
      <c r="D159" s="17">
        <v>1447.3</v>
      </c>
      <c r="E159" s="17">
        <v>1447.3</v>
      </c>
      <c r="F159" s="21">
        <f t="shared" si="6"/>
        <v>0</v>
      </c>
      <c r="G159" s="17"/>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row>
    <row r="160" spans="1:242" ht="60" x14ac:dyDescent="0.25">
      <c r="A160" s="30" t="s">
        <v>277</v>
      </c>
      <c r="B160" s="23" t="s">
        <v>279</v>
      </c>
      <c r="C160" s="17">
        <v>226.3</v>
      </c>
      <c r="D160" s="17">
        <v>226.3</v>
      </c>
      <c r="E160" s="17">
        <v>226.3</v>
      </c>
      <c r="F160" s="21">
        <f t="shared" si="6"/>
        <v>0</v>
      </c>
      <c r="G160" s="17"/>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row>
    <row r="161" spans="1:242" ht="75" x14ac:dyDescent="0.25">
      <c r="A161" s="30" t="s">
        <v>277</v>
      </c>
      <c r="B161" s="23" t="s">
        <v>280</v>
      </c>
      <c r="C161" s="17">
        <v>99.2</v>
      </c>
      <c r="D161" s="17">
        <v>99.2</v>
      </c>
      <c r="E161" s="17">
        <v>99.2</v>
      </c>
      <c r="F161" s="21">
        <f t="shared" si="6"/>
        <v>0</v>
      </c>
      <c r="G161" s="17"/>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row>
    <row r="162" spans="1:242" ht="60" x14ac:dyDescent="0.25">
      <c r="A162" s="30" t="s">
        <v>277</v>
      </c>
      <c r="B162" s="23" t="s">
        <v>281</v>
      </c>
      <c r="C162" s="17">
        <v>378</v>
      </c>
      <c r="D162" s="17">
        <v>378</v>
      </c>
      <c r="E162" s="17">
        <v>378</v>
      </c>
      <c r="F162" s="21">
        <f t="shared" si="6"/>
        <v>0</v>
      </c>
      <c r="G162" s="17"/>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row>
    <row r="163" spans="1:242" ht="75" x14ac:dyDescent="0.25">
      <c r="A163" s="30" t="s">
        <v>277</v>
      </c>
      <c r="B163" s="23" t="s">
        <v>282</v>
      </c>
      <c r="C163" s="17">
        <v>401.2</v>
      </c>
      <c r="D163" s="17">
        <v>401.2</v>
      </c>
      <c r="E163" s="17">
        <v>401.2</v>
      </c>
      <c r="F163" s="21">
        <f t="shared" si="6"/>
        <v>0</v>
      </c>
      <c r="G163" s="17"/>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row>
    <row r="164" spans="1:242" ht="90" x14ac:dyDescent="0.25">
      <c r="A164" s="30" t="s">
        <v>283</v>
      </c>
      <c r="B164" s="23" t="s">
        <v>284</v>
      </c>
      <c r="C164" s="17">
        <v>18920.5</v>
      </c>
      <c r="D164" s="17">
        <v>4730.2</v>
      </c>
      <c r="E164" s="17">
        <v>4730.2</v>
      </c>
      <c r="F164" s="21">
        <f t="shared" si="6"/>
        <v>0</v>
      </c>
      <c r="G164" s="17"/>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row>
    <row r="165" spans="1:242" ht="45" x14ac:dyDescent="0.25">
      <c r="A165" s="55" t="s">
        <v>283</v>
      </c>
      <c r="B165" s="35" t="s">
        <v>285</v>
      </c>
      <c r="C165" s="17">
        <v>0</v>
      </c>
      <c r="D165" s="17">
        <v>69.3</v>
      </c>
      <c r="E165" s="17">
        <v>69.3</v>
      </c>
      <c r="F165" s="21">
        <f t="shared" si="6"/>
        <v>0</v>
      </c>
      <c r="G165" s="17"/>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row>
    <row r="166" spans="1:242" ht="60" x14ac:dyDescent="0.25">
      <c r="A166" s="30" t="s">
        <v>283</v>
      </c>
      <c r="B166" s="23" t="s">
        <v>286</v>
      </c>
      <c r="C166" s="17">
        <v>5901.6</v>
      </c>
      <c r="D166" s="17">
        <v>5901.6</v>
      </c>
      <c r="E166" s="17">
        <v>5901.6</v>
      </c>
      <c r="F166" s="21">
        <f t="shared" si="6"/>
        <v>0</v>
      </c>
      <c r="G166" s="17"/>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row>
    <row r="167" spans="1:242" ht="75" x14ac:dyDescent="0.25">
      <c r="A167" s="30" t="s">
        <v>283</v>
      </c>
      <c r="B167" s="23" t="s">
        <v>287</v>
      </c>
      <c r="C167" s="17">
        <v>8561.5</v>
      </c>
      <c r="D167" s="17">
        <v>8561.5</v>
      </c>
      <c r="E167" s="17">
        <v>8561.5</v>
      </c>
      <c r="F167" s="21">
        <f t="shared" si="6"/>
        <v>0</v>
      </c>
      <c r="G167" s="17"/>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row>
    <row r="168" spans="1:242" ht="60" x14ac:dyDescent="0.25">
      <c r="A168" s="30" t="s">
        <v>283</v>
      </c>
      <c r="B168" s="23" t="s">
        <v>288</v>
      </c>
      <c r="C168" s="17">
        <v>5874.4</v>
      </c>
      <c r="D168" s="17">
        <v>5874.4</v>
      </c>
      <c r="E168" s="17">
        <v>5874.4</v>
      </c>
      <c r="F168" s="21">
        <f t="shared" si="6"/>
        <v>0</v>
      </c>
      <c r="G168" s="17"/>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row>
    <row r="169" spans="1:242" ht="45" x14ac:dyDescent="0.25">
      <c r="A169" s="30" t="s">
        <v>283</v>
      </c>
      <c r="B169" s="23" t="s">
        <v>289</v>
      </c>
      <c r="C169" s="17">
        <v>57984.7</v>
      </c>
      <c r="D169" s="17">
        <v>57984.7</v>
      </c>
      <c r="E169" s="17">
        <v>57984.7</v>
      </c>
      <c r="F169" s="21">
        <f t="shared" si="6"/>
        <v>0</v>
      </c>
      <c r="G169" s="17"/>
    </row>
    <row r="170" spans="1:242" ht="60" x14ac:dyDescent="0.25">
      <c r="A170" s="30" t="s">
        <v>283</v>
      </c>
      <c r="B170" s="23" t="s">
        <v>290</v>
      </c>
      <c r="C170" s="17">
        <v>1983.4</v>
      </c>
      <c r="D170" s="17">
        <v>1983.4</v>
      </c>
      <c r="E170" s="17">
        <v>1983.4</v>
      </c>
      <c r="F170" s="21">
        <f t="shared" si="6"/>
        <v>0</v>
      </c>
      <c r="G170" s="17"/>
    </row>
    <row r="171" spans="1:242" ht="60" x14ac:dyDescent="0.25">
      <c r="A171" s="55" t="s">
        <v>283</v>
      </c>
      <c r="B171" s="35" t="s">
        <v>291</v>
      </c>
      <c r="C171" s="17">
        <v>743.7</v>
      </c>
      <c r="D171" s="17">
        <v>743.7</v>
      </c>
      <c r="E171" s="17">
        <v>743.7</v>
      </c>
      <c r="F171" s="21">
        <f t="shared" si="6"/>
        <v>0</v>
      </c>
      <c r="G171" s="17"/>
    </row>
    <row r="172" spans="1:242" ht="60" x14ac:dyDescent="0.25">
      <c r="A172" s="30" t="s">
        <v>283</v>
      </c>
      <c r="B172" s="23" t="s">
        <v>292</v>
      </c>
      <c r="C172" s="17">
        <v>18059.900000000001</v>
      </c>
      <c r="D172" s="17">
        <v>18059.900000000001</v>
      </c>
      <c r="E172" s="17">
        <v>18059.900000000001</v>
      </c>
      <c r="F172" s="21">
        <f t="shared" si="6"/>
        <v>0</v>
      </c>
      <c r="G172" s="17"/>
    </row>
    <row r="173" spans="1:242" ht="75" x14ac:dyDescent="0.25">
      <c r="A173" s="30" t="s">
        <v>283</v>
      </c>
      <c r="B173" s="23" t="s">
        <v>293</v>
      </c>
      <c r="C173" s="17">
        <v>190720.7</v>
      </c>
      <c r="D173" s="17">
        <v>190720.7</v>
      </c>
      <c r="E173" s="17">
        <v>190720.7</v>
      </c>
      <c r="F173" s="21">
        <f t="shared" si="6"/>
        <v>0</v>
      </c>
      <c r="G173" s="17"/>
    </row>
    <row r="174" spans="1:242" ht="75" x14ac:dyDescent="0.25">
      <c r="A174" s="30" t="s">
        <v>283</v>
      </c>
      <c r="B174" s="23" t="s">
        <v>294</v>
      </c>
      <c r="C174" s="17">
        <v>111779.9</v>
      </c>
      <c r="D174" s="17">
        <v>111779.9</v>
      </c>
      <c r="E174" s="17">
        <v>111779.9</v>
      </c>
      <c r="F174" s="21">
        <f t="shared" si="6"/>
        <v>0</v>
      </c>
      <c r="G174" s="17"/>
    </row>
    <row r="175" spans="1:242" ht="75" x14ac:dyDescent="0.25">
      <c r="A175" s="30" t="s">
        <v>283</v>
      </c>
      <c r="B175" s="23" t="s">
        <v>295</v>
      </c>
      <c r="C175" s="17">
        <v>70781.399999999994</v>
      </c>
      <c r="D175" s="17">
        <v>71289.600000000006</v>
      </c>
      <c r="E175" s="17">
        <v>72510</v>
      </c>
      <c r="F175" s="21">
        <f t="shared" si="6"/>
        <v>1220.3999999999942</v>
      </c>
      <c r="G175" s="17" t="s">
        <v>237</v>
      </c>
    </row>
    <row r="176" spans="1:242" ht="75" x14ac:dyDescent="0.25">
      <c r="A176" s="30" t="s">
        <v>283</v>
      </c>
      <c r="B176" s="23" t="s">
        <v>296</v>
      </c>
      <c r="C176" s="17">
        <v>619.79999999999995</v>
      </c>
      <c r="D176" s="17">
        <v>619.79999999999995</v>
      </c>
      <c r="E176" s="17">
        <v>619.79999999999995</v>
      </c>
      <c r="F176" s="21">
        <f t="shared" si="6"/>
        <v>0</v>
      </c>
      <c r="G176" s="17"/>
    </row>
    <row r="177" spans="1:242" ht="75" x14ac:dyDescent="0.25">
      <c r="A177" s="30" t="s">
        <v>283</v>
      </c>
      <c r="B177" s="23" t="s">
        <v>297</v>
      </c>
      <c r="C177" s="17">
        <v>51.8</v>
      </c>
      <c r="D177" s="17">
        <v>51.8</v>
      </c>
      <c r="E177" s="17">
        <v>51.8</v>
      </c>
      <c r="F177" s="21">
        <f t="shared" si="6"/>
        <v>0</v>
      </c>
      <c r="G177" s="17"/>
    </row>
    <row r="178" spans="1:242" ht="90" x14ac:dyDescent="0.25">
      <c r="A178" s="30" t="s">
        <v>283</v>
      </c>
      <c r="B178" s="23" t="s">
        <v>298</v>
      </c>
      <c r="C178" s="17">
        <v>0</v>
      </c>
      <c r="D178" s="17">
        <v>16011.5</v>
      </c>
      <c r="E178" s="17">
        <v>16011.5</v>
      </c>
      <c r="F178" s="21">
        <f t="shared" si="6"/>
        <v>0</v>
      </c>
      <c r="G178" s="17"/>
    </row>
    <row r="179" spans="1:242" ht="60" x14ac:dyDescent="0.25">
      <c r="A179" s="30" t="s">
        <v>283</v>
      </c>
      <c r="B179" s="23" t="s">
        <v>299</v>
      </c>
      <c r="C179" s="17">
        <v>74663.199999999997</v>
      </c>
      <c r="D179" s="17">
        <v>77241.600000000006</v>
      </c>
      <c r="E179" s="17">
        <v>78126.600000000006</v>
      </c>
      <c r="F179" s="21">
        <f t="shared" si="6"/>
        <v>885</v>
      </c>
      <c r="G179" s="17" t="s">
        <v>237</v>
      </c>
    </row>
    <row r="180" spans="1:242" ht="90" x14ac:dyDescent="0.25">
      <c r="A180" s="30" t="s">
        <v>300</v>
      </c>
      <c r="B180" s="23" t="s">
        <v>301</v>
      </c>
      <c r="C180" s="17">
        <v>2977.9</v>
      </c>
      <c r="D180" s="17">
        <v>2977.9</v>
      </c>
      <c r="E180" s="17">
        <v>2977.9</v>
      </c>
      <c r="F180" s="21">
        <f t="shared" si="6"/>
        <v>0</v>
      </c>
      <c r="G180" s="17"/>
    </row>
    <row r="181" spans="1:242" ht="75" x14ac:dyDescent="0.25">
      <c r="A181" s="30" t="s">
        <v>300</v>
      </c>
      <c r="B181" s="23" t="s">
        <v>302</v>
      </c>
      <c r="C181" s="17">
        <v>7180.6</v>
      </c>
      <c r="D181" s="17">
        <v>7180.6</v>
      </c>
      <c r="E181" s="17">
        <v>7180.6</v>
      </c>
      <c r="F181" s="21">
        <f t="shared" si="6"/>
        <v>0</v>
      </c>
      <c r="G181" s="17"/>
    </row>
    <row r="182" spans="1:242" ht="120" x14ac:dyDescent="0.25">
      <c r="A182" s="30" t="s">
        <v>300</v>
      </c>
      <c r="B182" s="23" t="s">
        <v>303</v>
      </c>
      <c r="C182" s="17">
        <v>42757.599999999999</v>
      </c>
      <c r="D182" s="17">
        <v>42915.9</v>
      </c>
      <c r="E182" s="17">
        <v>42915.9</v>
      </c>
      <c r="F182" s="21">
        <f t="shared" si="6"/>
        <v>0</v>
      </c>
      <c r="G182" s="17"/>
    </row>
    <row r="183" spans="1:242" ht="90" x14ac:dyDescent="0.25">
      <c r="A183" s="30" t="s">
        <v>300</v>
      </c>
      <c r="B183" s="23" t="s">
        <v>304</v>
      </c>
      <c r="C183" s="17">
        <v>748674.1</v>
      </c>
      <c r="D183" s="17">
        <v>748674.1</v>
      </c>
      <c r="E183" s="17">
        <v>748674.1</v>
      </c>
      <c r="F183" s="21">
        <f t="shared" si="6"/>
        <v>0</v>
      </c>
      <c r="G183" s="17"/>
    </row>
    <row r="184" spans="1:242" ht="60" x14ac:dyDescent="0.25">
      <c r="A184" s="30" t="s">
        <v>300</v>
      </c>
      <c r="B184" s="23" t="s">
        <v>305</v>
      </c>
      <c r="C184" s="17">
        <v>550813</v>
      </c>
      <c r="D184" s="17">
        <v>567406.1</v>
      </c>
      <c r="E184" s="17">
        <v>567406.1</v>
      </c>
      <c r="F184" s="21">
        <f t="shared" si="6"/>
        <v>0</v>
      </c>
      <c r="G184" s="17"/>
    </row>
    <row r="185" spans="1:242" ht="75" x14ac:dyDescent="0.25">
      <c r="A185" s="30" t="s">
        <v>300</v>
      </c>
      <c r="B185" s="23" t="s">
        <v>306</v>
      </c>
      <c r="C185" s="17">
        <v>22335</v>
      </c>
      <c r="D185" s="17">
        <v>22335</v>
      </c>
      <c r="E185" s="17">
        <v>22335</v>
      </c>
      <c r="F185" s="21">
        <f t="shared" si="6"/>
        <v>0</v>
      </c>
      <c r="G185" s="17"/>
    </row>
    <row r="186" spans="1:242" ht="45" x14ac:dyDescent="0.25">
      <c r="A186" s="30" t="s">
        <v>307</v>
      </c>
      <c r="B186" s="23" t="s">
        <v>308</v>
      </c>
      <c r="C186" s="17">
        <v>59446.6</v>
      </c>
      <c r="D186" s="17">
        <v>59446.6</v>
      </c>
      <c r="E186" s="17">
        <v>59446.6</v>
      </c>
      <c r="F186" s="21">
        <f t="shared" si="6"/>
        <v>0</v>
      </c>
      <c r="G186" s="17"/>
    </row>
    <row r="187" spans="1:242" ht="75" x14ac:dyDescent="0.25">
      <c r="A187" s="30" t="s">
        <v>309</v>
      </c>
      <c r="B187" s="23" t="s">
        <v>310</v>
      </c>
      <c r="C187" s="17">
        <v>31687.8</v>
      </c>
      <c r="D187" s="17">
        <v>31687.8</v>
      </c>
      <c r="E187" s="17">
        <v>31687.8</v>
      </c>
      <c r="F187" s="21">
        <f t="shared" si="6"/>
        <v>0</v>
      </c>
      <c r="G187" s="17"/>
    </row>
    <row r="188" spans="1:242" ht="60" x14ac:dyDescent="0.25">
      <c r="A188" s="30" t="s">
        <v>311</v>
      </c>
      <c r="B188" s="23" t="s">
        <v>312</v>
      </c>
      <c r="C188" s="17">
        <v>50370.5</v>
      </c>
      <c r="D188" s="17">
        <v>50370.5</v>
      </c>
      <c r="E188" s="17">
        <v>50370.5</v>
      </c>
      <c r="F188" s="21">
        <f t="shared" si="6"/>
        <v>0</v>
      </c>
      <c r="G188" s="17"/>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row>
    <row r="189" spans="1:242" ht="60" x14ac:dyDescent="0.25">
      <c r="A189" s="30" t="s">
        <v>313</v>
      </c>
      <c r="B189" s="23" t="s">
        <v>314</v>
      </c>
      <c r="C189" s="17">
        <v>19827.099999999999</v>
      </c>
      <c r="D189" s="17">
        <v>0</v>
      </c>
      <c r="E189" s="17">
        <v>0</v>
      </c>
      <c r="F189" s="21">
        <f t="shared" si="6"/>
        <v>0</v>
      </c>
      <c r="G189" s="17"/>
    </row>
    <row r="190" spans="1:242" ht="60" x14ac:dyDescent="0.25">
      <c r="A190" s="30" t="s">
        <v>315</v>
      </c>
      <c r="B190" s="23" t="s">
        <v>316</v>
      </c>
      <c r="C190" s="17">
        <v>23.1</v>
      </c>
      <c r="D190" s="17">
        <v>23.1</v>
      </c>
      <c r="E190" s="17">
        <v>23.1</v>
      </c>
      <c r="F190" s="21">
        <f t="shared" si="6"/>
        <v>0</v>
      </c>
      <c r="G190" s="17"/>
    </row>
    <row r="191" spans="1:242" ht="60" x14ac:dyDescent="0.25">
      <c r="A191" s="30" t="s">
        <v>317</v>
      </c>
      <c r="B191" s="23" t="s">
        <v>318</v>
      </c>
      <c r="C191" s="17">
        <v>1985.7</v>
      </c>
      <c r="D191" s="17">
        <v>1985.7</v>
      </c>
      <c r="E191" s="17">
        <v>1985.7</v>
      </c>
      <c r="F191" s="21">
        <f t="shared" si="6"/>
        <v>0</v>
      </c>
      <c r="G191" s="17"/>
    </row>
    <row r="192" spans="1:242" ht="60" x14ac:dyDescent="0.25">
      <c r="A192" s="30" t="s">
        <v>319</v>
      </c>
      <c r="B192" s="23" t="s">
        <v>320</v>
      </c>
      <c r="C192" s="17">
        <v>13325.7</v>
      </c>
      <c r="D192" s="17">
        <v>14057.2</v>
      </c>
      <c r="E192" s="17">
        <v>14057.2</v>
      </c>
      <c r="F192" s="21">
        <f t="shared" si="6"/>
        <v>0</v>
      </c>
      <c r="G192" s="17"/>
    </row>
    <row r="193" spans="1:13" ht="30" x14ac:dyDescent="0.25">
      <c r="A193" s="30" t="s">
        <v>321</v>
      </c>
      <c r="B193" s="23" t="s">
        <v>322</v>
      </c>
      <c r="C193" s="17">
        <v>113334.7</v>
      </c>
      <c r="D193" s="17">
        <v>113334.7</v>
      </c>
      <c r="E193" s="17">
        <v>113334.7</v>
      </c>
      <c r="F193" s="21">
        <f t="shared" si="6"/>
        <v>0</v>
      </c>
      <c r="G193" s="17"/>
    </row>
    <row r="194" spans="1:13" ht="60" x14ac:dyDescent="0.25">
      <c r="A194" s="30" t="s">
        <v>323</v>
      </c>
      <c r="B194" s="23" t="s">
        <v>324</v>
      </c>
      <c r="C194" s="17">
        <v>34.299999999999997</v>
      </c>
      <c r="D194" s="17">
        <v>34.299999999999997</v>
      </c>
      <c r="E194" s="17">
        <v>34.299999999999997</v>
      </c>
      <c r="F194" s="21">
        <f t="shared" si="6"/>
        <v>0</v>
      </c>
      <c r="G194" s="17"/>
    </row>
    <row r="195" spans="1:13" ht="90" x14ac:dyDescent="0.25">
      <c r="A195" s="30" t="s">
        <v>325</v>
      </c>
      <c r="B195" s="23" t="s">
        <v>326</v>
      </c>
      <c r="C195" s="17">
        <v>84026</v>
      </c>
      <c r="D195" s="17">
        <v>84026</v>
      </c>
      <c r="E195" s="17">
        <v>84026</v>
      </c>
      <c r="F195" s="21">
        <f t="shared" si="6"/>
        <v>0</v>
      </c>
      <c r="G195" s="17"/>
    </row>
    <row r="196" spans="1:13" ht="60" x14ac:dyDescent="0.25">
      <c r="A196" s="30" t="s">
        <v>327</v>
      </c>
      <c r="B196" s="23" t="s">
        <v>328</v>
      </c>
      <c r="C196" s="17">
        <v>0</v>
      </c>
      <c r="D196" s="17">
        <v>14190.3</v>
      </c>
      <c r="E196" s="17">
        <v>14190.3</v>
      </c>
      <c r="F196" s="21">
        <f t="shared" si="6"/>
        <v>0</v>
      </c>
      <c r="G196" s="17"/>
    </row>
    <row r="197" spans="1:13" ht="30" x14ac:dyDescent="0.25">
      <c r="A197" s="30" t="s">
        <v>329</v>
      </c>
      <c r="B197" s="23" t="s">
        <v>330</v>
      </c>
      <c r="C197" s="17">
        <v>8444.2000000000007</v>
      </c>
      <c r="D197" s="17">
        <v>8444.2000000000007</v>
      </c>
      <c r="E197" s="17">
        <v>8444.2000000000007</v>
      </c>
      <c r="F197" s="21">
        <f t="shared" si="6"/>
        <v>0</v>
      </c>
      <c r="G197" s="17"/>
    </row>
    <row r="198" spans="1:13" ht="45" x14ac:dyDescent="0.25">
      <c r="A198" s="61" t="s">
        <v>331</v>
      </c>
      <c r="B198" s="62" t="s">
        <v>332</v>
      </c>
      <c r="C198" s="17">
        <v>148.9</v>
      </c>
      <c r="D198" s="17">
        <v>148.9</v>
      </c>
      <c r="E198" s="17">
        <v>148.9</v>
      </c>
      <c r="F198" s="21">
        <f t="shared" si="6"/>
        <v>0</v>
      </c>
      <c r="G198" s="17"/>
    </row>
    <row r="199" spans="1:13" x14ac:dyDescent="0.25">
      <c r="A199" s="13" t="s">
        <v>333</v>
      </c>
      <c r="B199" s="15" t="s">
        <v>334</v>
      </c>
      <c r="C199" s="16">
        <v>0</v>
      </c>
      <c r="D199" s="16">
        <v>0</v>
      </c>
      <c r="E199" s="16">
        <v>0</v>
      </c>
      <c r="F199" s="21">
        <f t="shared" si="6"/>
        <v>0</v>
      </c>
      <c r="G199" s="17"/>
    </row>
    <row r="200" spans="1:13" ht="28.5" x14ac:dyDescent="0.25">
      <c r="A200" s="13" t="s">
        <v>335</v>
      </c>
      <c r="B200" s="15" t="s">
        <v>336</v>
      </c>
      <c r="C200" s="16">
        <f>C201+C202</f>
        <v>0</v>
      </c>
      <c r="D200" s="16">
        <f>D201+D202</f>
        <v>0.8</v>
      </c>
      <c r="E200" s="16">
        <f>E201+E202</f>
        <v>28.299999999999997</v>
      </c>
      <c r="F200" s="21">
        <f t="shared" si="6"/>
        <v>27.499999999999996</v>
      </c>
      <c r="G200" s="17"/>
    </row>
    <row r="201" spans="1:13" ht="45" x14ac:dyDescent="0.25">
      <c r="A201" s="30" t="s">
        <v>337</v>
      </c>
      <c r="B201" s="23" t="s">
        <v>338</v>
      </c>
      <c r="C201" s="17">
        <v>0</v>
      </c>
      <c r="D201" s="17">
        <v>0.8</v>
      </c>
      <c r="E201" s="17">
        <v>0.9</v>
      </c>
      <c r="F201" s="21">
        <f t="shared" si="6"/>
        <v>9.9999999999999978E-2</v>
      </c>
      <c r="G201" s="17" t="s">
        <v>339</v>
      </c>
    </row>
    <row r="202" spans="1:13" ht="60" x14ac:dyDescent="0.25">
      <c r="A202" s="24" t="s">
        <v>340</v>
      </c>
      <c r="B202" s="23" t="s">
        <v>338</v>
      </c>
      <c r="C202" s="63">
        <v>0</v>
      </c>
      <c r="D202" s="63">
        <v>0</v>
      </c>
      <c r="E202" s="63">
        <v>27.4</v>
      </c>
      <c r="F202" s="21">
        <f t="shared" si="6"/>
        <v>27.4</v>
      </c>
      <c r="G202" s="17" t="s">
        <v>341</v>
      </c>
    </row>
    <row r="203" spans="1:13" x14ac:dyDescent="0.25">
      <c r="A203" s="13" t="s">
        <v>342</v>
      </c>
      <c r="B203" s="15" t="s">
        <v>343</v>
      </c>
      <c r="C203" s="38">
        <f>C205+C204</f>
        <v>0</v>
      </c>
      <c r="D203" s="38">
        <f>D205+D204</f>
        <v>207.9</v>
      </c>
      <c r="E203" s="38">
        <f>E205+E204</f>
        <v>245.7</v>
      </c>
      <c r="F203" s="21">
        <f t="shared" si="6"/>
        <v>37.799999999999983</v>
      </c>
      <c r="G203" s="17"/>
    </row>
    <row r="204" spans="1:13" ht="105" x14ac:dyDescent="0.25">
      <c r="A204" s="30" t="s">
        <v>344</v>
      </c>
      <c r="B204" s="23" t="s">
        <v>345</v>
      </c>
      <c r="C204" s="64">
        <v>0</v>
      </c>
      <c r="D204" s="64">
        <v>207.9</v>
      </c>
      <c r="E204" s="64">
        <v>237.7</v>
      </c>
      <c r="F204" s="21">
        <f t="shared" si="6"/>
        <v>29.799999999999983</v>
      </c>
      <c r="G204" s="17" t="s">
        <v>346</v>
      </c>
      <c r="M204" s="67"/>
    </row>
    <row r="205" spans="1:13" ht="30" x14ac:dyDescent="0.25">
      <c r="A205" s="30" t="s">
        <v>347</v>
      </c>
      <c r="B205" s="23" t="s">
        <v>348</v>
      </c>
      <c r="C205" s="64">
        <v>0</v>
      </c>
      <c r="D205" s="64">
        <v>0</v>
      </c>
      <c r="E205" s="64">
        <v>8</v>
      </c>
      <c r="F205" s="21">
        <f t="shared" si="6"/>
        <v>8</v>
      </c>
      <c r="G205" s="17" t="s">
        <v>48</v>
      </c>
    </row>
    <row r="206" spans="1:13" x14ac:dyDescent="0.25">
      <c r="A206" s="13" t="s">
        <v>349</v>
      </c>
      <c r="B206" s="15" t="s">
        <v>350</v>
      </c>
      <c r="C206" s="16">
        <f>C203+C200+C199+C155+C128+C124</f>
        <v>3080365.7000000007</v>
      </c>
      <c r="D206" s="16">
        <f>D203+D200+D199+D155+D128+D124</f>
        <v>3220845.4000000008</v>
      </c>
      <c r="E206" s="16">
        <f>E203+E200+E199+E155+E128+E124</f>
        <v>3223016.1000000006</v>
      </c>
      <c r="F206" s="21">
        <f t="shared" si="6"/>
        <v>2170.6999999997206</v>
      </c>
      <c r="G206" s="17"/>
    </row>
    <row r="207" spans="1:13" x14ac:dyDescent="0.25">
      <c r="A207" s="71" t="s">
        <v>351</v>
      </c>
      <c r="B207" s="71"/>
      <c r="C207" s="16">
        <f>C206+C122</f>
        <v>4561553.2000000011</v>
      </c>
      <c r="D207" s="16">
        <f>D206+D122</f>
        <v>4702056.8000000007</v>
      </c>
      <c r="E207" s="16">
        <f>E206+E122</f>
        <v>4709427.5</v>
      </c>
      <c r="F207" s="21">
        <f t="shared" ref="F207" si="7">E207-D207</f>
        <v>7370.6999999992549</v>
      </c>
      <c r="G207" s="17"/>
    </row>
    <row r="208" spans="1:13" x14ac:dyDescent="0.25">
      <c r="A208" s="7"/>
      <c r="C208" s="66"/>
      <c r="D208" s="66"/>
      <c r="E208" s="66"/>
      <c r="F208" s="66"/>
      <c r="G208" s="66"/>
    </row>
    <row r="209" spans="1:7" x14ac:dyDescent="0.25">
      <c r="A209" s="7"/>
      <c r="C209" s="66"/>
      <c r="D209" s="66"/>
      <c r="E209" s="66"/>
      <c r="F209" s="66"/>
      <c r="G209" s="66"/>
    </row>
    <row r="210" spans="1:7" x14ac:dyDescent="0.25">
      <c r="A210" s="7"/>
      <c r="C210" s="66"/>
      <c r="D210" s="66"/>
      <c r="E210" s="66"/>
      <c r="F210" s="66"/>
      <c r="G210" s="66"/>
    </row>
    <row r="211" spans="1:7" x14ac:dyDescent="0.25">
      <c r="A211" s="7"/>
      <c r="C211" s="66"/>
      <c r="D211" s="66"/>
      <c r="E211" s="66"/>
      <c r="F211" s="66"/>
      <c r="G211" s="66"/>
    </row>
    <row r="212" spans="1:7" x14ac:dyDescent="0.25">
      <c r="A212" s="7"/>
      <c r="C212" s="66"/>
      <c r="D212" s="66"/>
      <c r="E212" s="66"/>
      <c r="F212" s="66"/>
      <c r="G212" s="66"/>
    </row>
    <row r="213" spans="1:7" x14ac:dyDescent="0.25">
      <c r="A213" s="7"/>
      <c r="C213" s="66"/>
      <c r="D213" s="66"/>
      <c r="E213" s="66"/>
      <c r="F213" s="66"/>
      <c r="G213" s="66"/>
    </row>
    <row r="214" spans="1:7" x14ac:dyDescent="0.25">
      <c r="A214" s="7"/>
      <c r="C214" s="66"/>
      <c r="D214" s="66"/>
      <c r="E214" s="66"/>
      <c r="F214" s="66"/>
      <c r="G214" s="66"/>
    </row>
    <row r="215" spans="1:7" x14ac:dyDescent="0.25">
      <c r="A215" s="7"/>
      <c r="C215" s="66"/>
      <c r="D215" s="66"/>
      <c r="E215" s="66"/>
      <c r="F215" s="66"/>
      <c r="G215" s="66"/>
    </row>
    <row r="216" spans="1:7" x14ac:dyDescent="0.25">
      <c r="A216" s="7"/>
      <c r="C216" s="66"/>
      <c r="D216" s="66"/>
      <c r="E216" s="66"/>
      <c r="F216" s="66"/>
      <c r="G216" s="66"/>
    </row>
    <row r="217" spans="1:7" x14ac:dyDescent="0.25">
      <c r="A217" s="7"/>
      <c r="C217" s="66"/>
      <c r="D217" s="66"/>
      <c r="E217" s="66"/>
      <c r="F217" s="66"/>
      <c r="G217" s="66"/>
    </row>
    <row r="218" spans="1:7" x14ac:dyDescent="0.25">
      <c r="A218" s="7"/>
      <c r="C218" s="66"/>
      <c r="D218" s="66"/>
      <c r="E218" s="66"/>
      <c r="F218" s="66"/>
      <c r="G218" s="66"/>
    </row>
    <row r="219" spans="1:7" x14ac:dyDescent="0.25">
      <c r="A219" s="7"/>
      <c r="C219" s="66"/>
      <c r="D219" s="66"/>
      <c r="E219" s="66"/>
      <c r="F219" s="66"/>
      <c r="G219" s="66"/>
    </row>
    <row r="220" spans="1:7" x14ac:dyDescent="0.25">
      <c r="A220" s="7"/>
      <c r="C220" s="66"/>
      <c r="D220" s="66"/>
      <c r="E220" s="66"/>
      <c r="F220" s="66"/>
      <c r="G220" s="66"/>
    </row>
    <row r="221" spans="1:7" x14ac:dyDescent="0.25">
      <c r="A221" s="7"/>
      <c r="C221" s="66"/>
      <c r="D221" s="66"/>
      <c r="E221" s="66"/>
      <c r="F221" s="66"/>
      <c r="G221" s="66"/>
    </row>
    <row r="222" spans="1:7" x14ac:dyDescent="0.25">
      <c r="A222" s="7"/>
      <c r="C222" s="66"/>
      <c r="D222" s="66"/>
      <c r="E222" s="66"/>
      <c r="F222" s="66"/>
      <c r="G222" s="66"/>
    </row>
    <row r="223" spans="1:7" x14ac:dyDescent="0.25">
      <c r="A223" s="7"/>
      <c r="C223" s="66"/>
      <c r="D223" s="66"/>
      <c r="E223" s="66"/>
      <c r="F223" s="66"/>
      <c r="G223" s="66"/>
    </row>
    <row r="224" spans="1:7" x14ac:dyDescent="0.25">
      <c r="A224" s="7"/>
      <c r="C224" s="66"/>
      <c r="D224" s="66"/>
      <c r="E224" s="66"/>
      <c r="F224" s="66"/>
      <c r="G224" s="66"/>
    </row>
    <row r="225" spans="1:7" x14ac:dyDescent="0.25">
      <c r="A225" s="7"/>
      <c r="C225" s="66"/>
      <c r="D225" s="66"/>
      <c r="E225" s="66"/>
      <c r="F225" s="66"/>
      <c r="G225" s="66"/>
    </row>
    <row r="226" spans="1:7" x14ac:dyDescent="0.25">
      <c r="A226" s="7"/>
      <c r="C226" s="66"/>
      <c r="D226" s="66"/>
      <c r="E226" s="66"/>
      <c r="F226" s="66"/>
      <c r="G226" s="66"/>
    </row>
    <row r="227" spans="1:7" x14ac:dyDescent="0.25">
      <c r="A227" s="7"/>
      <c r="C227" s="66"/>
      <c r="D227" s="66"/>
      <c r="E227" s="66"/>
      <c r="F227" s="66"/>
      <c r="G227" s="66"/>
    </row>
    <row r="228" spans="1:7" x14ac:dyDescent="0.25">
      <c r="A228" s="7"/>
      <c r="C228" s="66"/>
      <c r="D228" s="66"/>
      <c r="E228" s="66"/>
      <c r="F228" s="66"/>
      <c r="G228" s="66"/>
    </row>
    <row r="229" spans="1:7" x14ac:dyDescent="0.25">
      <c r="A229" s="7"/>
      <c r="C229" s="66"/>
      <c r="D229" s="66"/>
      <c r="E229" s="66"/>
      <c r="F229" s="66"/>
      <c r="G229" s="66"/>
    </row>
    <row r="230" spans="1:7" x14ac:dyDescent="0.25">
      <c r="A230" s="7"/>
      <c r="C230" s="66"/>
      <c r="D230" s="66"/>
      <c r="E230" s="66"/>
      <c r="F230" s="66"/>
      <c r="G230" s="66"/>
    </row>
    <row r="231" spans="1:7" x14ac:dyDescent="0.25">
      <c r="A231" s="7"/>
      <c r="C231" s="66"/>
      <c r="D231" s="66"/>
      <c r="E231" s="66"/>
      <c r="F231" s="66"/>
      <c r="G231" s="66"/>
    </row>
    <row r="232" spans="1:7" x14ac:dyDescent="0.25">
      <c r="A232" s="7"/>
      <c r="C232" s="66"/>
      <c r="D232" s="66"/>
      <c r="E232" s="66"/>
      <c r="F232" s="66"/>
      <c r="G232" s="66"/>
    </row>
    <row r="233" spans="1:7" x14ac:dyDescent="0.25">
      <c r="A233" s="7"/>
      <c r="C233" s="66"/>
      <c r="D233" s="66"/>
      <c r="E233" s="66"/>
      <c r="F233" s="66"/>
      <c r="G233" s="66"/>
    </row>
    <row r="234" spans="1:7" x14ac:dyDescent="0.25">
      <c r="A234" s="7"/>
      <c r="C234" s="66"/>
      <c r="D234" s="66"/>
      <c r="E234" s="66"/>
      <c r="F234" s="66"/>
      <c r="G234" s="66"/>
    </row>
    <row r="235" spans="1:7" x14ac:dyDescent="0.25">
      <c r="A235" s="7"/>
      <c r="C235" s="66"/>
      <c r="D235" s="66"/>
      <c r="E235" s="66"/>
      <c r="F235" s="66"/>
      <c r="G235" s="66"/>
    </row>
    <row r="236" spans="1:7" x14ac:dyDescent="0.25">
      <c r="A236" s="7"/>
      <c r="C236" s="66"/>
      <c r="D236" s="66"/>
      <c r="E236" s="66"/>
      <c r="F236" s="66"/>
      <c r="G236" s="66"/>
    </row>
    <row r="237" spans="1:7" x14ac:dyDescent="0.25">
      <c r="A237" s="7"/>
      <c r="C237" s="66"/>
      <c r="D237" s="66"/>
      <c r="E237" s="66"/>
      <c r="F237" s="66"/>
      <c r="G237" s="66"/>
    </row>
    <row r="238" spans="1:7" x14ac:dyDescent="0.25">
      <c r="A238" s="7"/>
      <c r="C238" s="66"/>
      <c r="D238" s="66"/>
      <c r="E238" s="66"/>
      <c r="F238" s="66"/>
      <c r="G238" s="66"/>
    </row>
    <row r="239" spans="1:7" x14ac:dyDescent="0.25">
      <c r="A239" s="7"/>
      <c r="C239" s="66"/>
      <c r="D239" s="66"/>
      <c r="E239" s="66"/>
      <c r="F239" s="66"/>
      <c r="G239" s="66"/>
    </row>
    <row r="240" spans="1:7" x14ac:dyDescent="0.25">
      <c r="A240" s="7"/>
      <c r="C240" s="66"/>
      <c r="D240" s="66"/>
      <c r="E240" s="66"/>
      <c r="F240" s="66"/>
      <c r="G240" s="66"/>
    </row>
    <row r="241" spans="1:7" x14ac:dyDescent="0.25">
      <c r="A241" s="7"/>
      <c r="C241" s="66"/>
      <c r="D241" s="66"/>
      <c r="E241" s="66"/>
      <c r="F241" s="66"/>
      <c r="G241" s="66"/>
    </row>
    <row r="242" spans="1:7" x14ac:dyDescent="0.25">
      <c r="A242" s="7"/>
      <c r="C242" s="66"/>
      <c r="D242" s="66"/>
      <c r="E242" s="66"/>
      <c r="F242" s="66"/>
      <c r="G242" s="66"/>
    </row>
    <row r="243" spans="1:7" x14ac:dyDescent="0.25">
      <c r="A243" s="7"/>
      <c r="C243" s="66"/>
      <c r="D243" s="66"/>
      <c r="E243" s="66"/>
      <c r="F243" s="66"/>
      <c r="G243" s="66"/>
    </row>
    <row r="244" spans="1:7" x14ac:dyDescent="0.25">
      <c r="A244" s="7"/>
      <c r="C244" s="66"/>
      <c r="D244" s="66"/>
      <c r="E244" s="66"/>
      <c r="F244" s="66"/>
      <c r="G244" s="66"/>
    </row>
    <row r="245" spans="1:7" x14ac:dyDescent="0.25">
      <c r="A245" s="7"/>
      <c r="C245" s="66"/>
      <c r="D245" s="66"/>
      <c r="E245" s="66"/>
      <c r="F245" s="66"/>
      <c r="G245" s="66"/>
    </row>
    <row r="246" spans="1:7" x14ac:dyDescent="0.25">
      <c r="A246" s="7"/>
      <c r="C246" s="66"/>
      <c r="D246" s="66"/>
      <c r="E246" s="66"/>
      <c r="F246" s="66"/>
      <c r="G246" s="66"/>
    </row>
    <row r="247" spans="1:7" x14ac:dyDescent="0.25">
      <c r="A247" s="7"/>
      <c r="C247" s="66"/>
      <c r="D247" s="66"/>
      <c r="E247" s="66"/>
      <c r="F247" s="66"/>
      <c r="G247" s="66"/>
    </row>
    <row r="248" spans="1:7" x14ac:dyDescent="0.25">
      <c r="A248" s="7"/>
      <c r="C248" s="66"/>
      <c r="D248" s="66"/>
      <c r="E248" s="66"/>
      <c r="F248" s="66"/>
      <c r="G248" s="66"/>
    </row>
    <row r="249" spans="1:7" x14ac:dyDescent="0.25">
      <c r="A249" s="7"/>
      <c r="C249" s="66"/>
      <c r="D249" s="66"/>
      <c r="E249" s="66"/>
      <c r="F249" s="66"/>
      <c r="G249" s="66"/>
    </row>
    <row r="250" spans="1:7" x14ac:dyDescent="0.25">
      <c r="A250" s="7"/>
      <c r="C250" s="66"/>
      <c r="D250" s="66"/>
      <c r="E250" s="66"/>
      <c r="F250" s="66"/>
      <c r="G250" s="66"/>
    </row>
    <row r="251" spans="1:7" x14ac:dyDescent="0.25">
      <c r="A251" s="7"/>
      <c r="C251" s="66"/>
      <c r="D251" s="66"/>
      <c r="E251" s="66"/>
      <c r="F251" s="66"/>
      <c r="G251" s="66"/>
    </row>
    <row r="252" spans="1:7" x14ac:dyDescent="0.25">
      <c r="A252" s="7"/>
      <c r="C252" s="66"/>
      <c r="D252" s="66"/>
      <c r="E252" s="66"/>
      <c r="F252" s="66"/>
      <c r="G252" s="66"/>
    </row>
    <row r="253" spans="1:7" x14ac:dyDescent="0.25">
      <c r="A253" s="7"/>
      <c r="C253" s="66"/>
      <c r="D253" s="66"/>
      <c r="E253" s="66"/>
      <c r="F253" s="66"/>
      <c r="G253" s="66"/>
    </row>
    <row r="254" spans="1:7" x14ac:dyDescent="0.25">
      <c r="A254" s="7"/>
      <c r="C254" s="66"/>
      <c r="D254" s="66"/>
      <c r="E254" s="66"/>
      <c r="F254" s="66"/>
      <c r="G254" s="66"/>
    </row>
    <row r="255" spans="1:7" x14ac:dyDescent="0.25">
      <c r="A255" s="7"/>
      <c r="C255" s="66"/>
      <c r="D255" s="66"/>
      <c r="E255" s="66"/>
      <c r="F255" s="66"/>
      <c r="G255" s="66"/>
    </row>
    <row r="256" spans="1:7" x14ac:dyDescent="0.25">
      <c r="A256" s="7"/>
      <c r="C256" s="66"/>
      <c r="D256" s="66"/>
      <c r="E256" s="66"/>
      <c r="F256" s="66"/>
      <c r="G256" s="66"/>
    </row>
    <row r="257" spans="1:7" x14ac:dyDescent="0.25">
      <c r="A257" s="7"/>
      <c r="C257" s="66"/>
      <c r="D257" s="66"/>
      <c r="E257" s="66"/>
      <c r="F257" s="66"/>
      <c r="G257" s="66"/>
    </row>
    <row r="258" spans="1:7" x14ac:dyDescent="0.25">
      <c r="A258" s="7"/>
      <c r="C258" s="66"/>
      <c r="D258" s="66"/>
      <c r="E258" s="66"/>
      <c r="F258" s="66"/>
      <c r="G258" s="66"/>
    </row>
    <row r="259" spans="1:7" x14ac:dyDescent="0.25">
      <c r="A259" s="7"/>
      <c r="C259" s="66"/>
      <c r="D259" s="66"/>
      <c r="E259" s="66"/>
      <c r="F259" s="66"/>
      <c r="G259" s="66"/>
    </row>
    <row r="260" spans="1:7" x14ac:dyDescent="0.25">
      <c r="A260" s="7"/>
      <c r="C260" s="66"/>
      <c r="D260" s="66"/>
      <c r="E260" s="66"/>
      <c r="F260" s="66"/>
      <c r="G260" s="66"/>
    </row>
    <row r="261" spans="1:7" x14ac:dyDescent="0.25">
      <c r="A261" s="7"/>
      <c r="C261" s="66"/>
      <c r="D261" s="66"/>
      <c r="E261" s="66"/>
      <c r="F261" s="66"/>
      <c r="G261" s="66"/>
    </row>
    <row r="262" spans="1:7" x14ac:dyDescent="0.25">
      <c r="A262" s="7"/>
      <c r="C262" s="66"/>
      <c r="D262" s="66"/>
      <c r="E262" s="66"/>
      <c r="F262" s="66"/>
      <c r="G262" s="66"/>
    </row>
    <row r="263" spans="1:7" x14ac:dyDescent="0.25">
      <c r="A263" s="7"/>
      <c r="C263" s="66"/>
      <c r="D263" s="66"/>
      <c r="E263" s="66"/>
      <c r="F263" s="66"/>
      <c r="G263" s="66"/>
    </row>
    <row r="264" spans="1:7" x14ac:dyDescent="0.25">
      <c r="A264" s="7"/>
      <c r="C264" s="66"/>
      <c r="D264" s="66"/>
      <c r="E264" s="66"/>
      <c r="F264" s="66"/>
      <c r="G264" s="66"/>
    </row>
    <row r="265" spans="1:7" x14ac:dyDescent="0.25">
      <c r="A265" s="7"/>
      <c r="C265" s="66"/>
      <c r="D265" s="66"/>
      <c r="E265" s="66"/>
      <c r="F265" s="66"/>
      <c r="G265" s="66"/>
    </row>
    <row r="266" spans="1:7" x14ac:dyDescent="0.25">
      <c r="A266" s="7"/>
      <c r="C266" s="66"/>
      <c r="D266" s="66"/>
      <c r="E266" s="66"/>
      <c r="F266" s="66"/>
      <c r="G266" s="66"/>
    </row>
    <row r="267" spans="1:7" x14ac:dyDescent="0.25">
      <c r="A267" s="7"/>
      <c r="C267" s="66"/>
      <c r="D267" s="66"/>
      <c r="E267" s="66"/>
      <c r="F267" s="66"/>
      <c r="G267" s="66"/>
    </row>
    <row r="268" spans="1:7" x14ac:dyDescent="0.25">
      <c r="A268" s="7"/>
      <c r="C268" s="66"/>
      <c r="D268" s="66"/>
      <c r="E268" s="66"/>
      <c r="F268" s="66"/>
      <c r="G268" s="66"/>
    </row>
    <row r="269" spans="1:7" x14ac:dyDescent="0.25">
      <c r="A269" s="7"/>
      <c r="C269" s="66"/>
      <c r="D269" s="66"/>
      <c r="E269" s="66"/>
      <c r="F269" s="66"/>
      <c r="G269" s="66"/>
    </row>
    <row r="270" spans="1:7" x14ac:dyDescent="0.25">
      <c r="A270" s="7"/>
      <c r="C270" s="66"/>
      <c r="D270" s="66"/>
      <c r="E270" s="66"/>
      <c r="F270" s="66"/>
      <c r="G270" s="66"/>
    </row>
    <row r="271" spans="1:7" x14ac:dyDescent="0.25">
      <c r="A271" s="7"/>
      <c r="C271" s="66"/>
      <c r="D271" s="66"/>
      <c r="E271" s="66"/>
      <c r="F271" s="66"/>
      <c r="G271" s="66"/>
    </row>
    <row r="272" spans="1:7" x14ac:dyDescent="0.25">
      <c r="A272" s="7"/>
      <c r="C272" s="66"/>
      <c r="D272" s="66"/>
      <c r="E272" s="66"/>
      <c r="F272" s="66"/>
      <c r="G272" s="66"/>
    </row>
    <row r="273" spans="1:7" x14ac:dyDescent="0.25">
      <c r="A273" s="7"/>
      <c r="C273" s="66"/>
      <c r="D273" s="66"/>
      <c r="E273" s="66"/>
      <c r="F273" s="66"/>
      <c r="G273" s="66"/>
    </row>
    <row r="274" spans="1:7" x14ac:dyDescent="0.25">
      <c r="A274" s="7"/>
      <c r="C274" s="66"/>
      <c r="D274" s="66"/>
      <c r="E274" s="66"/>
      <c r="F274" s="66"/>
      <c r="G274" s="66"/>
    </row>
    <row r="275" spans="1:7" x14ac:dyDescent="0.25">
      <c r="A275" s="7"/>
      <c r="C275" s="66"/>
      <c r="D275" s="66"/>
      <c r="E275" s="66"/>
      <c r="F275" s="66"/>
      <c r="G275" s="66"/>
    </row>
    <row r="276" spans="1:7" x14ac:dyDescent="0.25">
      <c r="A276" s="7"/>
      <c r="C276" s="66"/>
      <c r="D276" s="66"/>
      <c r="E276" s="66"/>
      <c r="F276" s="66"/>
      <c r="G276" s="66"/>
    </row>
    <row r="277" spans="1:7" x14ac:dyDescent="0.25">
      <c r="A277" s="7"/>
      <c r="C277" s="66"/>
      <c r="D277" s="66"/>
      <c r="E277" s="66"/>
      <c r="F277" s="66"/>
      <c r="G277" s="66"/>
    </row>
    <row r="278" spans="1:7" x14ac:dyDescent="0.25">
      <c r="A278" s="7"/>
      <c r="C278" s="66"/>
      <c r="D278" s="66"/>
      <c r="E278" s="66"/>
      <c r="F278" s="66"/>
      <c r="G278" s="66"/>
    </row>
    <row r="279" spans="1:7" x14ac:dyDescent="0.25">
      <c r="A279" s="7"/>
      <c r="C279" s="66"/>
      <c r="D279" s="66"/>
      <c r="E279" s="66"/>
      <c r="F279" s="66"/>
      <c r="G279" s="66"/>
    </row>
    <row r="280" spans="1:7" x14ac:dyDescent="0.25">
      <c r="A280" s="7"/>
      <c r="C280" s="66"/>
      <c r="D280" s="66"/>
      <c r="E280" s="66"/>
      <c r="F280" s="66"/>
      <c r="G280" s="66"/>
    </row>
    <row r="281" spans="1:7" x14ac:dyDescent="0.25">
      <c r="A281" s="7"/>
      <c r="C281" s="66"/>
      <c r="D281" s="66"/>
      <c r="E281" s="66"/>
      <c r="F281" s="66"/>
      <c r="G281" s="66"/>
    </row>
    <row r="282" spans="1:7" x14ac:dyDescent="0.25">
      <c r="A282" s="7"/>
      <c r="C282" s="66"/>
      <c r="D282" s="66"/>
      <c r="E282" s="66"/>
      <c r="F282" s="66"/>
      <c r="G282" s="66"/>
    </row>
    <row r="283" spans="1:7" x14ac:dyDescent="0.25">
      <c r="A283" s="7"/>
      <c r="C283" s="66"/>
      <c r="D283" s="66"/>
      <c r="E283" s="66"/>
      <c r="F283" s="66"/>
      <c r="G283" s="66"/>
    </row>
    <row r="284" spans="1:7" x14ac:dyDescent="0.25">
      <c r="A284" s="7"/>
      <c r="C284" s="66"/>
      <c r="D284" s="66"/>
      <c r="E284" s="66"/>
      <c r="F284" s="66"/>
      <c r="G284" s="66"/>
    </row>
    <row r="285" spans="1:7" x14ac:dyDescent="0.25">
      <c r="A285" s="7"/>
      <c r="C285" s="66"/>
      <c r="D285" s="66"/>
      <c r="E285" s="66"/>
      <c r="F285" s="66"/>
      <c r="G285" s="66"/>
    </row>
    <row r="286" spans="1:7" x14ac:dyDescent="0.25">
      <c r="A286" s="7"/>
      <c r="C286" s="66"/>
      <c r="D286" s="66"/>
      <c r="E286" s="66"/>
      <c r="F286" s="66"/>
      <c r="G286" s="66"/>
    </row>
    <row r="287" spans="1:7" x14ac:dyDescent="0.25">
      <c r="A287" s="7"/>
      <c r="C287" s="66"/>
      <c r="D287" s="66"/>
      <c r="E287" s="66"/>
      <c r="F287" s="66"/>
      <c r="G287" s="66"/>
    </row>
    <row r="288" spans="1:7" x14ac:dyDescent="0.25">
      <c r="A288" s="7"/>
      <c r="C288" s="66"/>
      <c r="D288" s="66"/>
      <c r="E288" s="66"/>
      <c r="F288" s="66"/>
      <c r="G288" s="66"/>
    </row>
    <row r="289" spans="1:7" x14ac:dyDescent="0.25">
      <c r="A289" s="7"/>
      <c r="C289" s="66"/>
      <c r="D289" s="66"/>
      <c r="E289" s="66"/>
      <c r="F289" s="66"/>
      <c r="G289" s="66"/>
    </row>
    <row r="290" spans="1:7" x14ac:dyDescent="0.25">
      <c r="A290" s="7"/>
      <c r="C290" s="66"/>
      <c r="D290" s="66"/>
      <c r="E290" s="66"/>
      <c r="F290" s="66"/>
      <c r="G290" s="66"/>
    </row>
    <row r="291" spans="1:7" x14ac:dyDescent="0.25">
      <c r="A291" s="7"/>
      <c r="C291" s="66"/>
      <c r="D291" s="66"/>
      <c r="E291" s="66"/>
      <c r="F291" s="66"/>
      <c r="G291" s="66"/>
    </row>
    <row r="292" spans="1:7" x14ac:dyDescent="0.25">
      <c r="A292" s="7"/>
      <c r="C292" s="66"/>
      <c r="D292" s="66"/>
      <c r="E292" s="66"/>
      <c r="F292" s="66"/>
      <c r="G292" s="66"/>
    </row>
    <row r="293" spans="1:7" x14ac:dyDescent="0.25">
      <c r="A293" s="7"/>
      <c r="C293" s="66"/>
      <c r="D293" s="66"/>
      <c r="E293" s="66"/>
      <c r="F293" s="66"/>
      <c r="G293" s="66"/>
    </row>
    <row r="294" spans="1:7" x14ac:dyDescent="0.25">
      <c r="A294" s="7"/>
      <c r="C294" s="66"/>
      <c r="D294" s="66"/>
      <c r="E294" s="66"/>
      <c r="F294" s="66"/>
      <c r="G294" s="66"/>
    </row>
    <row r="295" spans="1:7" x14ac:dyDescent="0.25">
      <c r="A295" s="7"/>
      <c r="C295" s="66"/>
      <c r="D295" s="66"/>
      <c r="E295" s="66"/>
      <c r="F295" s="66"/>
      <c r="G295" s="66"/>
    </row>
    <row r="296" spans="1:7" x14ac:dyDescent="0.25">
      <c r="A296" s="7"/>
      <c r="C296" s="66"/>
      <c r="D296" s="66"/>
      <c r="E296" s="66"/>
      <c r="F296" s="66"/>
      <c r="G296" s="66"/>
    </row>
    <row r="297" spans="1:7" x14ac:dyDescent="0.25">
      <c r="A297" s="7"/>
      <c r="C297" s="66"/>
      <c r="D297" s="66"/>
      <c r="E297" s="66"/>
      <c r="F297" s="66"/>
      <c r="G297" s="66"/>
    </row>
    <row r="298" spans="1:7" x14ac:dyDescent="0.25">
      <c r="A298" s="7"/>
      <c r="C298" s="66"/>
      <c r="D298" s="66"/>
      <c r="E298" s="66"/>
      <c r="F298" s="66"/>
      <c r="G298" s="66"/>
    </row>
    <row r="299" spans="1:7" x14ac:dyDescent="0.25">
      <c r="A299" s="7"/>
      <c r="C299" s="66"/>
      <c r="D299" s="66"/>
      <c r="E299" s="66"/>
      <c r="F299" s="66"/>
      <c r="G299" s="66"/>
    </row>
    <row r="300" spans="1:7" x14ac:dyDescent="0.25">
      <c r="A300" s="7"/>
      <c r="C300" s="66"/>
      <c r="D300" s="66"/>
      <c r="E300" s="66"/>
      <c r="F300" s="66"/>
      <c r="G300" s="66"/>
    </row>
    <row r="301" spans="1:7" x14ac:dyDescent="0.25">
      <c r="A301" s="7"/>
      <c r="C301" s="66"/>
      <c r="D301" s="66"/>
      <c r="E301" s="66"/>
      <c r="F301" s="66"/>
      <c r="G301" s="66"/>
    </row>
    <row r="302" spans="1:7" x14ac:dyDescent="0.25">
      <c r="A302" s="7"/>
      <c r="C302" s="66"/>
      <c r="D302" s="66"/>
      <c r="E302" s="66"/>
      <c r="F302" s="66"/>
      <c r="G302" s="66"/>
    </row>
    <row r="303" spans="1:7" x14ac:dyDescent="0.25">
      <c r="A303" s="7"/>
      <c r="C303" s="66"/>
      <c r="D303" s="66"/>
      <c r="E303" s="66"/>
      <c r="F303" s="66"/>
      <c r="G303" s="66"/>
    </row>
    <row r="304" spans="1:7" x14ac:dyDescent="0.25">
      <c r="A304" s="7"/>
      <c r="C304" s="66"/>
      <c r="D304" s="66"/>
      <c r="E304" s="66"/>
      <c r="F304" s="66"/>
      <c r="G304" s="66"/>
    </row>
    <row r="305" spans="1:7" x14ac:dyDescent="0.25">
      <c r="A305" s="7"/>
      <c r="C305" s="66"/>
      <c r="D305" s="66"/>
      <c r="E305" s="66"/>
      <c r="F305" s="66"/>
      <c r="G305" s="66"/>
    </row>
    <row r="306" spans="1:7" x14ac:dyDescent="0.25">
      <c r="A306" s="7"/>
      <c r="C306" s="66"/>
      <c r="D306" s="66"/>
      <c r="E306" s="66"/>
      <c r="F306" s="66"/>
      <c r="G306" s="66"/>
    </row>
    <row r="307" spans="1:7" x14ac:dyDescent="0.25">
      <c r="A307" s="7"/>
      <c r="C307" s="66"/>
      <c r="D307" s="66"/>
      <c r="E307" s="66"/>
      <c r="F307" s="66"/>
      <c r="G307" s="66"/>
    </row>
    <row r="308" spans="1:7" x14ac:dyDescent="0.25">
      <c r="A308" s="7"/>
      <c r="C308" s="66"/>
      <c r="D308" s="66"/>
      <c r="E308" s="66"/>
      <c r="F308" s="66"/>
      <c r="G308" s="66"/>
    </row>
    <row r="309" spans="1:7" x14ac:dyDescent="0.25">
      <c r="A309" s="7"/>
      <c r="C309" s="66"/>
      <c r="D309" s="66"/>
      <c r="E309" s="66"/>
      <c r="F309" s="66"/>
      <c r="G309" s="66"/>
    </row>
    <row r="310" spans="1:7" x14ac:dyDescent="0.25">
      <c r="A310" s="7"/>
      <c r="C310" s="66"/>
      <c r="D310" s="66"/>
      <c r="E310" s="66"/>
      <c r="F310" s="66"/>
      <c r="G310" s="66"/>
    </row>
    <row r="311" spans="1:7" x14ac:dyDescent="0.25">
      <c r="A311" s="7"/>
      <c r="C311" s="66"/>
      <c r="D311" s="66"/>
      <c r="E311" s="66"/>
      <c r="F311" s="66"/>
      <c r="G311" s="66"/>
    </row>
  </sheetData>
  <mergeCells count="10">
    <mergeCell ref="A207:B207"/>
    <mergeCell ref="A45:B45"/>
    <mergeCell ref="B90:B91"/>
    <mergeCell ref="B95:B96"/>
    <mergeCell ref="B100:B102"/>
    <mergeCell ref="B106:B107"/>
    <mergeCell ref="A121:B121"/>
    <mergeCell ref="A8:A9"/>
    <mergeCell ref="F1:G1"/>
    <mergeCell ref="A2:C3"/>
  </mergeCells>
  <pageMargins left="0.9055118110236221" right="0.31496062992125984" top="0.35433070866141736" bottom="0.15748031496062992" header="0.31496062992125984" footer="0.31496062992125984"/>
  <pageSetup paperSize="9" scale="49" fitToHeight="2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уточ. май (новое)</vt:lpstr>
      <vt:lpstr>'уточ. май (новое)'!Область_печати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k56-1</dc:creator>
  <cp:lastModifiedBy>Мария Молчанова</cp:lastModifiedBy>
  <cp:lastPrinted>2019-05-17T09:44:27Z</cp:lastPrinted>
  <dcterms:created xsi:type="dcterms:W3CDTF">2019-05-17T05:21:13Z</dcterms:created>
  <dcterms:modified xsi:type="dcterms:W3CDTF">2019-05-17T09:44:34Z</dcterms:modified>
</cp:coreProperties>
</file>