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ение 27" sheetId="1" r:id="rId1"/>
    <sheet name="Приложение 25" sheetId="2" r:id="rId2"/>
  </sheets>
  <definedNames>
    <definedName name="_xlnm.Print_Titles" localSheetId="1">'Приложение 25'!$4:$4</definedName>
    <definedName name="_xlnm.Print_Titles" localSheetId="0">'Приложение 27'!$4:$4</definedName>
  </definedNames>
  <calcPr fullCalcOnLoad="1"/>
</workbook>
</file>

<file path=xl/sharedStrings.xml><?xml version="1.0" encoding="utf-8"?>
<sst xmlns="http://schemas.openxmlformats.org/spreadsheetml/2006/main" count="888" uniqueCount="169">
  <si>
    <t>Раздел</t>
  </si>
  <si>
    <t>Подраздел</t>
  </si>
  <si>
    <t>КЦСР</t>
  </si>
  <si>
    <t>КВР</t>
  </si>
  <si>
    <t>КОСГУ</t>
  </si>
  <si>
    <t>05</t>
  </si>
  <si>
    <t>310</t>
  </si>
  <si>
    <t>02</t>
  </si>
  <si>
    <t>Коммунальное хозяйство</t>
  </si>
  <si>
    <t>1420100050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</si>
  <si>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</si>
  <si>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243</t>
  </si>
  <si>
    <t>Закупка товаров, работ, услуг в целях капитального ремонта государственного (муниципального) имущества</t>
  </si>
  <si>
    <t>225</t>
  </si>
  <si>
    <t>Прочий капитальный ремонт и ремонт объектов ЖКХ</t>
  </si>
  <si>
    <t>226</t>
  </si>
  <si>
    <t>5200765100</t>
  </si>
  <si>
    <t>Мероприятия в области коммунального хозяйства</t>
  </si>
  <si>
    <t>244</t>
  </si>
  <si>
    <t>Прочая закупка товаров, работ и услуг для обеспечения государственных (муниципальных) нужд</t>
  </si>
  <si>
    <t>Содержание ГТС</t>
  </si>
  <si>
    <t>Техническое обслуживание и ремонт бесхозяйных газовых сетей, расположенных на территории Миасского городского округа, в том числе ликвидация аварий и аварийно-диспетчерское обслуживание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</si>
  <si>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</si>
  <si>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</si>
  <si>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241</t>
  </si>
  <si>
    <t>242</t>
  </si>
  <si>
    <t>5400765100</t>
  </si>
  <si>
    <t>Доставка тел умерших до морга</t>
  </si>
  <si>
    <t>6020765100</t>
  </si>
  <si>
    <t>6021300000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</si>
  <si>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</si>
  <si>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</si>
  <si>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</si>
  <si>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Строительство проводящих сетей к котельной п.Хребет (Электроснабжение котельной п.Хребет)</t>
  </si>
  <si>
    <t>Очистные сооружения п.Хребет</t>
  </si>
  <si>
    <t>03</t>
  </si>
  <si>
    <t>Благоустройство</t>
  </si>
  <si>
    <t>14701R5550</t>
  </si>
  <si>
    <t>Реализация приоритетного проекта "Формирование комфортной городской среды"</t>
  </si>
  <si>
    <t>Мероприятия по формированию городской среды (дворовые территории)</t>
  </si>
  <si>
    <t>Мероприятия по формированию городской среды (общественные территории)</t>
  </si>
  <si>
    <t>5100761000</t>
  </si>
  <si>
    <t>Уличное освещение</t>
  </si>
  <si>
    <t>223</t>
  </si>
  <si>
    <t>Уличное освещение (электроэнергия)</t>
  </si>
  <si>
    <t>Уличное освещение (обслуживание)</t>
  </si>
  <si>
    <t>5100763000</t>
  </si>
  <si>
    <t>Озеленение</t>
  </si>
  <si>
    <t>5100764000</t>
  </si>
  <si>
    <t>Прочие мероприятия по благоустройству города</t>
  </si>
  <si>
    <t>Благоустройство дворовых территорий</t>
  </si>
  <si>
    <t>Устройство, ремонт и восстановление контейнерных площадок</t>
  </si>
  <si>
    <t>Содержание и ремонт мемориального комплекса, памятников</t>
  </si>
  <si>
    <t>благоустройство и содержание общегородских территорий</t>
  </si>
  <si>
    <t>Прочие мероприятия по благоустройству</t>
  </si>
  <si>
    <t>Установка указателей с наименованиями улиц и номерами домов</t>
  </si>
  <si>
    <t>Отлов безнадзорных животных</t>
  </si>
  <si>
    <t>5101063000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</si>
  <si>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</si>
  <si>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</si>
  <si>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5101064000</t>
  </si>
  <si>
    <t>5400764000</t>
  </si>
  <si>
    <t>Содержание и благоустройство кладбищ</t>
  </si>
  <si>
    <t>5800764000</t>
  </si>
  <si>
    <t>9900291000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</si>
  <si>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</si>
  <si>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9902200000</t>
  </si>
  <si>
    <t>Субсидии бюджетным и автономным учреждениям на текущий ремонт зданий</t>
  </si>
  <si>
    <t>612</t>
  </si>
  <si>
    <t>Субсидии бюджетным учреждениям на иные цели</t>
  </si>
  <si>
    <t>Другие вопросы в области жилищно-коммунального хозяйства</t>
  </si>
  <si>
    <t>1420100040</t>
  </si>
  <si>
    <t>Строительство газопроводов и газовых сетей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</si>
  <si>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</si>
  <si>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</si>
  <si>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</si>
  <si>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Наружная газораспределительная сеть (правобережная) с. Сыростан Миасского городского округа Челябинской области</t>
  </si>
  <si>
    <t>6011300000</t>
  </si>
  <si>
    <t>Строительство сетей теплоснабжения ж/д №1,2,3,4 на пл.Революции</t>
  </si>
  <si>
    <t>Жилищно-коммунальное хозяйство</t>
  </si>
  <si>
    <t>1400000000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</si>
  <si>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</si>
  <si>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1420000000</t>
  </si>
  <si>
    <t>Подпрограмма "Модернизация объектов коммунальной инфраструктуры"</t>
  </si>
  <si>
    <t>1420100000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</si>
  <si>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</si>
  <si>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200</t>
  </si>
  <si>
    <t>Закупка товаров, работ и услуг для обеспечения государственных (муниципальных) нужд</t>
  </si>
  <si>
    <t>5200000000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</si>
  <si>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</si>
  <si>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5200700000</t>
  </si>
  <si>
    <t>Расходы на реализацию отраслевых мероприятий</t>
  </si>
  <si>
    <t>800</t>
  </si>
  <si>
    <t>Иные бюджетные ассигнования</t>
  </si>
  <si>
    <t>5400000000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</si>
  <si>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</si>
  <si>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5400700000</t>
  </si>
  <si>
    <t>6000000000</t>
  </si>
  <si>
    <t>Муниципальная программа "Обеспечение доступным и комфортным жильем граждан РФ на территории МГО на 2014-2020 годы"</t>
  </si>
  <si>
    <t>6020000000</t>
  </si>
  <si>
    <t>6020700000</t>
  </si>
  <si>
    <t>400</t>
  </si>
  <si>
    <t>Капитальные вложения в объекты государственной (муниципальной) собственности</t>
  </si>
  <si>
    <t>1470000000</t>
  </si>
  <si>
    <t>Подпрограмма "Благоустройство населенных пунктов Челябинской области"</t>
  </si>
  <si>
    <t>1470100000</t>
  </si>
  <si>
    <t>5100000000</t>
  </si>
  <si>
    <t>Муниципальная программа "Благоустройство Миасского городского округа на 2017-2019 годы"</t>
  </si>
  <si>
    <t>5100700000</t>
  </si>
  <si>
    <t>5101000000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</si>
  <si>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</si>
  <si>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600</t>
  </si>
  <si>
    <t>Предоставление субсидий бюджетным, автономным учреждениям и иным некоммерческим организациям</t>
  </si>
  <si>
    <t>5800000000</t>
  </si>
  <si>
    <t>Муниципальная программа "Формирование современной городской среды на 2017 год" на территории Миасского городского округа</t>
  </si>
  <si>
    <t>5800700000</t>
  </si>
  <si>
    <t>9900000000</t>
  </si>
  <si>
    <t>Непрограммные направления расходов</t>
  </si>
  <si>
    <t>9900200000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</si>
  <si>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</si>
  <si>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6010000000</t>
  </si>
  <si>
    <t>Подпрограмма "Подготовка земельных участков для освоения в целях жилищного строительства"</t>
  </si>
  <si>
    <t>Первонач.план 2017г.</t>
  </si>
  <si>
    <t>Уточнен.план 2017г.</t>
  </si>
  <si>
    <t>в т.ч. фед. и обл. средства</t>
  </si>
  <si>
    <t>% исполнения от уточненного плана</t>
  </si>
  <si>
    <t>Исполнение 2017г.</t>
  </si>
  <si>
    <t>Приложение</t>
  </si>
  <si>
    <t>тыс. руб.</t>
  </si>
  <si>
    <t>Исполнение бюджета округа по Разделу "Жилищно-коммунальное хозяйство" за 2017 год</t>
  </si>
  <si>
    <t>Наименование расходов</t>
  </si>
  <si>
    <t>Транспорт</t>
  </si>
  <si>
    <t>04</t>
  </si>
  <si>
    <t>08</t>
  </si>
  <si>
    <t>5500000000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</si>
  <si>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</si>
  <si>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5520000000</t>
  </si>
  <si>
    <t>Подпрограмма "Организация транспортного обслуживания населения Миасского городского округа"</t>
  </si>
  <si>
    <t>5525500000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</si>
  <si>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</si>
  <si>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5525573130</t>
  </si>
  <si>
    <t>Отдельные мероприятия в области автомобильного транспорта</t>
  </si>
  <si>
    <t>Субсидии предприятиям автотранспорта</t>
  </si>
  <si>
    <t>5525573170</t>
  </si>
  <si>
    <t>Отдельные мероприятия в других видах транспорта</t>
  </si>
  <si>
    <t>Субсидии предприятиям электротранспорта</t>
  </si>
  <si>
    <t>Дорожное хозяйство (дорожные фонды)</t>
  </si>
  <si>
    <t>09</t>
  </si>
  <si>
    <t>5510000000</t>
  </si>
  <si>
    <t>Подпрограмма "Развитие улично-дорожной сети Миасского городского округа"</t>
  </si>
  <si>
    <t>5510700000</t>
  </si>
  <si>
    <t>5510762000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</si>
  <si>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</si>
  <si>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Капитальный ремонт и ремонт дорог</t>
  </si>
  <si>
    <t>Ливневка в районе ул. Попова</t>
  </si>
  <si>
    <t>5600000000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</si>
  <si>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</si>
  <si>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5600700000</t>
  </si>
  <si>
    <t>5600762000</t>
  </si>
  <si>
    <t>Работы по внедрению и содержанию тех. средств орг-ции и регул. дорожного движения</t>
  </si>
  <si>
    <t>Национальная экономика</t>
  </si>
  <si>
    <t>Содержание и уборка дорог, в т.ч. за счет муниципального дорожного фонда</t>
  </si>
  <si>
    <t>Работы по внедрению и содержанию тех. средств орг-ции и регул. дорожного движения, в т.ч. за счет муниципального дорожного фонда</t>
  </si>
  <si>
    <t>Автодорога в мкр.№3 от перекрестка ул. 8 Июля-бул.Мира</t>
  </si>
  <si>
    <t>Дорога к ГБ№2</t>
  </si>
  <si>
    <t>ВСЕГО</t>
  </si>
  <si>
    <t>Исполнение бюджета округа по Разделу "Национальная экономика" (дорожное хозяйство и транспорт) за 2017 год</t>
  </si>
  <si>
    <t>Субсидии на иные цели МБУ "ЦКОБ"</t>
  </si>
  <si>
    <t>Поддержка предприятий коммунального комплекса в части расчетов за потребленные топливно-энергетические ресурсы с основными поставщиками энергоресурсов в счет компенсации подтвержденных ГК "Единый тарифный орган Челябинской области" объективно обоснованных дополнительных расходов и выпадающих доходов теплоснабжающих организаций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</si>
</sst>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#,##0.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174" fontId="1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 applyProtection="1">
      <alignment horizontal="right" vertical="center" wrapText="1"/>
      <protection/>
    </xf>
    <xf numFmtId="174" fontId="4" fillId="0" borderId="10" xfId="0" applyNumberFormat="1" applyFont="1" applyBorder="1" applyAlignment="1" applyProtection="1">
      <alignment horizontal="right" vertical="center" wrapText="1"/>
      <protection/>
    </xf>
    <xf numFmtId="174" fontId="3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17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52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2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zoomScalePageLayoutView="0" workbookViewId="0" topLeftCell="A1">
      <pane xSplit="6" ySplit="4" topLeftCell="G4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54" sqref="A54"/>
    </sheetView>
  </sheetViews>
  <sheetFormatPr defaultColWidth="9.140625" defaultRowHeight="12.75" outlineLevelRow="7"/>
  <cols>
    <col min="1" max="1" width="30.7109375" style="8" customWidth="1"/>
    <col min="2" max="2" width="6.57421875" style="8" bestFit="1" customWidth="1"/>
    <col min="3" max="3" width="6.8515625" style="8" customWidth="1"/>
    <col min="4" max="4" width="9.7109375" style="8" bestFit="1" customWidth="1"/>
    <col min="5" max="5" width="4.00390625" style="8" bestFit="1" customWidth="1"/>
    <col min="6" max="6" width="6.140625" style="8" bestFit="1" customWidth="1"/>
    <col min="7" max="7" width="13.421875" style="8" bestFit="1" customWidth="1"/>
    <col min="8" max="8" width="13.28125" style="8" bestFit="1" customWidth="1"/>
    <col min="9" max="9" width="14.57421875" style="8" bestFit="1" customWidth="1"/>
    <col min="10" max="10" width="13.28125" style="8" bestFit="1" customWidth="1"/>
    <col min="11" max="11" width="14.57421875" style="8" bestFit="1" customWidth="1"/>
    <col min="12" max="12" width="13.7109375" style="8" customWidth="1"/>
    <col min="13" max="16384" width="9.140625" style="8" customWidth="1"/>
  </cols>
  <sheetData>
    <row r="1" spans="2:12" ht="12.75">
      <c r="B1" s="23"/>
      <c r="C1" s="23"/>
      <c r="D1" s="23"/>
      <c r="E1" s="23"/>
      <c r="L1" s="15" t="s">
        <v>127</v>
      </c>
    </row>
    <row r="2" spans="1:12" s="17" customFormat="1" ht="15.75">
      <c r="A2" s="24" t="s">
        <v>129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>
      <c r="A3" s="9"/>
      <c r="B3" s="9"/>
      <c r="C3" s="9"/>
      <c r="D3" s="9"/>
      <c r="E3" s="9"/>
      <c r="F3" s="10"/>
      <c r="L3" s="16" t="s">
        <v>128</v>
      </c>
    </row>
    <row r="4" spans="1:12" ht="33.75">
      <c r="A4" s="2" t="s">
        <v>130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1" t="s">
        <v>122</v>
      </c>
      <c r="H4" s="11" t="s">
        <v>123</v>
      </c>
      <c r="I4" s="11" t="s">
        <v>124</v>
      </c>
      <c r="J4" s="2" t="s">
        <v>126</v>
      </c>
      <c r="K4" s="11" t="s">
        <v>124</v>
      </c>
      <c r="L4" s="11" t="s">
        <v>125</v>
      </c>
    </row>
    <row r="5" spans="1:12" ht="15.75">
      <c r="A5" s="1" t="s">
        <v>79</v>
      </c>
      <c r="B5" s="1" t="s">
        <v>5</v>
      </c>
      <c r="C5" s="2"/>
      <c r="D5" s="2"/>
      <c r="E5" s="2"/>
      <c r="F5" s="2"/>
      <c r="G5" s="12">
        <f>SUM(G6,G46,G114)</f>
        <v>96714.09999999999</v>
      </c>
      <c r="H5" s="12">
        <f>SUM(H6,H46,H114)</f>
        <v>273511.80000000005</v>
      </c>
      <c r="I5" s="12">
        <f>SUM(I6,I46,I114)</f>
        <v>105105.20000000001</v>
      </c>
      <c r="J5" s="12">
        <f>SUM(J6,J46,J114)</f>
        <v>270946.7</v>
      </c>
      <c r="K5" s="12">
        <f>SUM(K6,K46,K114)</f>
        <v>104344.30000000002</v>
      </c>
      <c r="L5" s="12">
        <f>J5/H5*100</f>
        <v>99.06216112065364</v>
      </c>
    </row>
    <row r="6" spans="1:12" ht="15.75" outlineLevel="1">
      <c r="A6" s="1" t="s">
        <v>8</v>
      </c>
      <c r="B6" s="1" t="s">
        <v>5</v>
      </c>
      <c r="C6" s="1" t="s">
        <v>7</v>
      </c>
      <c r="D6" s="2"/>
      <c r="E6" s="2"/>
      <c r="F6" s="2"/>
      <c r="G6" s="12">
        <f>SUM(G7,G15,G27,G33)</f>
        <v>7948.2</v>
      </c>
      <c r="H6" s="12">
        <f>SUM(H7,H15,H27,H33)</f>
        <v>84016.7</v>
      </c>
      <c r="I6" s="12">
        <f>SUM(I7,I15,I27,I33)</f>
        <v>15000</v>
      </c>
      <c r="J6" s="12">
        <f>SUM(J7,J15,J27,J33)</f>
        <v>83828.7</v>
      </c>
      <c r="K6" s="12">
        <f>SUM(K7,K15,K27,K33)</f>
        <v>14812</v>
      </c>
      <c r="L6" s="12">
        <f aca="true" t="shared" si="0" ref="L6:L69">J6/H6*100</f>
        <v>99.77623496281096</v>
      </c>
    </row>
    <row r="7" spans="1:12" ht="78.75" outlineLevel="2">
      <c r="A7" s="1" t="s">
        <v>81</v>
      </c>
      <c r="B7" s="1" t="s">
        <v>5</v>
      </c>
      <c r="C7" s="1" t="s">
        <v>7</v>
      </c>
      <c r="D7" s="2" t="s">
        <v>80</v>
      </c>
      <c r="E7" s="2"/>
      <c r="F7" s="2"/>
      <c r="G7" s="12">
        <f aca="true" t="shared" si="1" ref="G7:K11">SUM(G8)</f>
        <v>0</v>
      </c>
      <c r="H7" s="12">
        <f t="shared" si="1"/>
        <v>15000</v>
      </c>
      <c r="I7" s="12">
        <f t="shared" si="1"/>
        <v>15000</v>
      </c>
      <c r="J7" s="12">
        <f t="shared" si="1"/>
        <v>14812</v>
      </c>
      <c r="K7" s="12">
        <f t="shared" si="1"/>
        <v>14812</v>
      </c>
      <c r="L7" s="12">
        <f t="shared" si="0"/>
        <v>98.74666666666667</v>
      </c>
    </row>
    <row r="8" spans="1:12" ht="33.75" outlineLevel="3">
      <c r="A8" s="1" t="s">
        <v>83</v>
      </c>
      <c r="B8" s="1" t="s">
        <v>5</v>
      </c>
      <c r="C8" s="1" t="s">
        <v>7</v>
      </c>
      <c r="D8" s="2" t="s">
        <v>82</v>
      </c>
      <c r="E8" s="2"/>
      <c r="F8" s="2"/>
      <c r="G8" s="12">
        <f t="shared" si="1"/>
        <v>0</v>
      </c>
      <c r="H8" s="12">
        <f t="shared" si="1"/>
        <v>15000</v>
      </c>
      <c r="I8" s="12">
        <f t="shared" si="1"/>
        <v>15000</v>
      </c>
      <c r="J8" s="12">
        <f t="shared" si="1"/>
        <v>14812</v>
      </c>
      <c r="K8" s="12">
        <f t="shared" si="1"/>
        <v>14812</v>
      </c>
      <c r="L8" s="12">
        <f t="shared" si="0"/>
        <v>98.74666666666667</v>
      </c>
    </row>
    <row r="9" spans="1:12" ht="67.5" outlineLevel="4">
      <c r="A9" s="1" t="s">
        <v>85</v>
      </c>
      <c r="B9" s="1" t="s">
        <v>5</v>
      </c>
      <c r="C9" s="1" t="s">
        <v>7</v>
      </c>
      <c r="D9" s="2" t="s">
        <v>84</v>
      </c>
      <c r="E9" s="2"/>
      <c r="F9" s="2"/>
      <c r="G9" s="12">
        <f t="shared" si="1"/>
        <v>0</v>
      </c>
      <c r="H9" s="12">
        <f t="shared" si="1"/>
        <v>15000</v>
      </c>
      <c r="I9" s="12">
        <f t="shared" si="1"/>
        <v>15000</v>
      </c>
      <c r="J9" s="12">
        <f t="shared" si="1"/>
        <v>14812</v>
      </c>
      <c r="K9" s="12">
        <f t="shared" si="1"/>
        <v>14812</v>
      </c>
      <c r="L9" s="12">
        <f t="shared" si="0"/>
        <v>98.74666666666667</v>
      </c>
    </row>
    <row r="10" spans="1:12" ht="101.25" outlineLevel="5">
      <c r="A10" s="1" t="s">
        <v>10</v>
      </c>
      <c r="B10" s="1" t="s">
        <v>5</v>
      </c>
      <c r="C10" s="1" t="s">
        <v>7</v>
      </c>
      <c r="D10" s="2" t="s">
        <v>9</v>
      </c>
      <c r="E10" s="2"/>
      <c r="F10" s="2"/>
      <c r="G10" s="12">
        <f t="shared" si="1"/>
        <v>0</v>
      </c>
      <c r="H10" s="12">
        <f t="shared" si="1"/>
        <v>15000</v>
      </c>
      <c r="I10" s="12">
        <f t="shared" si="1"/>
        <v>15000</v>
      </c>
      <c r="J10" s="12">
        <f t="shared" si="1"/>
        <v>14812</v>
      </c>
      <c r="K10" s="12">
        <f t="shared" si="1"/>
        <v>14812</v>
      </c>
      <c r="L10" s="12">
        <f t="shared" si="0"/>
        <v>98.74666666666667</v>
      </c>
    </row>
    <row r="11" spans="1:12" ht="33.75" outlineLevel="6">
      <c r="A11" s="1" t="s">
        <v>87</v>
      </c>
      <c r="B11" s="1" t="s">
        <v>5</v>
      </c>
      <c r="C11" s="1" t="s">
        <v>7</v>
      </c>
      <c r="D11" s="2" t="s">
        <v>9</v>
      </c>
      <c r="E11" s="2" t="s">
        <v>86</v>
      </c>
      <c r="F11" s="2"/>
      <c r="G11" s="12">
        <f t="shared" si="1"/>
        <v>0</v>
      </c>
      <c r="H11" s="12">
        <f t="shared" si="1"/>
        <v>15000</v>
      </c>
      <c r="I11" s="12">
        <f t="shared" si="1"/>
        <v>15000</v>
      </c>
      <c r="J11" s="12">
        <f t="shared" si="1"/>
        <v>14812</v>
      </c>
      <c r="K11" s="12">
        <f t="shared" si="1"/>
        <v>14812</v>
      </c>
      <c r="L11" s="12">
        <f t="shared" si="0"/>
        <v>98.74666666666667</v>
      </c>
    </row>
    <row r="12" spans="1:12" ht="45" outlineLevel="7">
      <c r="A12" s="1" t="s">
        <v>12</v>
      </c>
      <c r="B12" s="1" t="s">
        <v>5</v>
      </c>
      <c r="C12" s="1" t="s">
        <v>7</v>
      </c>
      <c r="D12" s="2" t="s">
        <v>9</v>
      </c>
      <c r="E12" s="2" t="s">
        <v>11</v>
      </c>
      <c r="F12" s="2"/>
      <c r="G12" s="12">
        <f>SUM(G13:G14)</f>
        <v>0</v>
      </c>
      <c r="H12" s="12">
        <f>SUM(H13:H14)</f>
        <v>15000</v>
      </c>
      <c r="I12" s="12">
        <f>SUM(I13:I14)</f>
        <v>15000</v>
      </c>
      <c r="J12" s="12">
        <f>SUM(J13:J14)</f>
        <v>14812</v>
      </c>
      <c r="K12" s="12">
        <f>SUM(K13:K14)</f>
        <v>14812</v>
      </c>
      <c r="L12" s="12">
        <f t="shared" si="0"/>
        <v>98.74666666666667</v>
      </c>
    </row>
    <row r="13" spans="1:12" ht="22.5" outlineLevel="7">
      <c r="A13" s="3" t="s">
        <v>14</v>
      </c>
      <c r="B13" s="3" t="s">
        <v>5</v>
      </c>
      <c r="C13" s="3" t="s">
        <v>7</v>
      </c>
      <c r="D13" s="4" t="s">
        <v>9</v>
      </c>
      <c r="E13" s="4" t="s">
        <v>11</v>
      </c>
      <c r="F13" s="4" t="s">
        <v>13</v>
      </c>
      <c r="G13" s="13"/>
      <c r="H13" s="13">
        <v>12586.4</v>
      </c>
      <c r="I13" s="13">
        <v>12586.4</v>
      </c>
      <c r="J13" s="13">
        <v>12578.7</v>
      </c>
      <c r="K13" s="13">
        <v>12578.7</v>
      </c>
      <c r="L13" s="13">
        <f t="shared" si="0"/>
        <v>99.93882285641645</v>
      </c>
    </row>
    <row r="14" spans="1:12" ht="22.5" outlineLevel="7">
      <c r="A14" s="3" t="s">
        <v>14</v>
      </c>
      <c r="B14" s="3" t="s">
        <v>5</v>
      </c>
      <c r="C14" s="3" t="s">
        <v>7</v>
      </c>
      <c r="D14" s="4" t="s">
        <v>9</v>
      </c>
      <c r="E14" s="4" t="s">
        <v>11</v>
      </c>
      <c r="F14" s="4" t="s">
        <v>15</v>
      </c>
      <c r="G14" s="13"/>
      <c r="H14" s="13">
        <v>2413.6</v>
      </c>
      <c r="I14" s="13">
        <v>2413.6</v>
      </c>
      <c r="J14" s="13">
        <v>2233.3</v>
      </c>
      <c r="K14" s="13">
        <v>2233.3</v>
      </c>
      <c r="L14" s="13">
        <f t="shared" si="0"/>
        <v>92.52983095790522</v>
      </c>
    </row>
    <row r="15" spans="1:12" ht="67.5" outlineLevel="2">
      <c r="A15" s="1" t="s">
        <v>89</v>
      </c>
      <c r="B15" s="1" t="s">
        <v>5</v>
      </c>
      <c r="C15" s="1" t="s">
        <v>7</v>
      </c>
      <c r="D15" s="2" t="s">
        <v>88</v>
      </c>
      <c r="E15" s="2"/>
      <c r="F15" s="2"/>
      <c r="G15" s="12">
        <f aca="true" t="shared" si="2" ref="G15:K16">SUM(G16)</f>
        <v>2681.2</v>
      </c>
      <c r="H15" s="12">
        <f t="shared" si="2"/>
        <v>67837.5</v>
      </c>
      <c r="I15" s="12">
        <f t="shared" si="2"/>
        <v>0</v>
      </c>
      <c r="J15" s="12">
        <f t="shared" si="2"/>
        <v>67837.5</v>
      </c>
      <c r="K15" s="12">
        <f t="shared" si="2"/>
        <v>0</v>
      </c>
      <c r="L15" s="12">
        <f t="shared" si="0"/>
        <v>100</v>
      </c>
    </row>
    <row r="16" spans="1:12" ht="22.5" outlineLevel="4">
      <c r="A16" s="1" t="s">
        <v>91</v>
      </c>
      <c r="B16" s="1" t="s">
        <v>5</v>
      </c>
      <c r="C16" s="1" t="s">
        <v>7</v>
      </c>
      <c r="D16" s="2" t="s">
        <v>90</v>
      </c>
      <c r="E16" s="2"/>
      <c r="F16" s="2"/>
      <c r="G16" s="12">
        <f t="shared" si="2"/>
        <v>2681.2</v>
      </c>
      <c r="H16" s="12">
        <f t="shared" si="2"/>
        <v>67837.5</v>
      </c>
      <c r="I16" s="12">
        <f t="shared" si="2"/>
        <v>0</v>
      </c>
      <c r="J16" s="12">
        <f t="shared" si="2"/>
        <v>67837.5</v>
      </c>
      <c r="K16" s="12">
        <f t="shared" si="2"/>
        <v>0</v>
      </c>
      <c r="L16" s="12">
        <f t="shared" si="0"/>
        <v>100</v>
      </c>
    </row>
    <row r="17" spans="1:12" ht="22.5" outlineLevel="5">
      <c r="A17" s="1" t="s">
        <v>17</v>
      </c>
      <c r="B17" s="1" t="s">
        <v>5</v>
      </c>
      <c r="C17" s="1" t="s">
        <v>7</v>
      </c>
      <c r="D17" s="2" t="s">
        <v>16</v>
      </c>
      <c r="E17" s="2"/>
      <c r="F17" s="2"/>
      <c r="G17" s="12">
        <f>SUM(G18,G23)</f>
        <v>2681.2</v>
      </c>
      <c r="H17" s="12">
        <f>SUM(H18,H23)</f>
        <v>67837.5</v>
      </c>
      <c r="I17" s="12">
        <f>SUM(I18,I23)</f>
        <v>0</v>
      </c>
      <c r="J17" s="12">
        <f>SUM(J18,J23)</f>
        <v>67837.5</v>
      </c>
      <c r="K17" s="12">
        <f>SUM(K18,K23)</f>
        <v>0</v>
      </c>
      <c r="L17" s="12">
        <f t="shared" si="0"/>
        <v>100</v>
      </c>
    </row>
    <row r="18" spans="1:12" ht="33.75" outlineLevel="6">
      <c r="A18" s="1" t="s">
        <v>87</v>
      </c>
      <c r="B18" s="1" t="s">
        <v>5</v>
      </c>
      <c r="C18" s="1" t="s">
        <v>7</v>
      </c>
      <c r="D18" s="2" t="s">
        <v>16</v>
      </c>
      <c r="E18" s="2" t="s">
        <v>86</v>
      </c>
      <c r="F18" s="2"/>
      <c r="G18" s="12">
        <f>SUM(G19)</f>
        <v>2681.2</v>
      </c>
      <c r="H18" s="12">
        <f>SUM(H19)</f>
        <v>5487.4</v>
      </c>
      <c r="I18" s="12">
        <f>SUM(I19)</f>
        <v>0</v>
      </c>
      <c r="J18" s="12">
        <f>SUM(J19)</f>
        <v>5487.4</v>
      </c>
      <c r="K18" s="12">
        <f>SUM(K19)</f>
        <v>0</v>
      </c>
      <c r="L18" s="12">
        <f t="shared" si="0"/>
        <v>100</v>
      </c>
    </row>
    <row r="19" spans="1:12" ht="45" outlineLevel="7">
      <c r="A19" s="1" t="s">
        <v>19</v>
      </c>
      <c r="B19" s="1" t="s">
        <v>5</v>
      </c>
      <c r="C19" s="1" t="s">
        <v>7</v>
      </c>
      <c r="D19" s="2" t="s">
        <v>16</v>
      </c>
      <c r="E19" s="2" t="s">
        <v>18</v>
      </c>
      <c r="F19" s="2"/>
      <c r="G19" s="12">
        <f>SUM(G20:G22)</f>
        <v>2681.2</v>
      </c>
      <c r="H19" s="12">
        <f>SUM(H20:H22)</f>
        <v>5487.4</v>
      </c>
      <c r="I19" s="12">
        <f>SUM(I20:I22)</f>
        <v>0</v>
      </c>
      <c r="J19" s="12">
        <f>SUM(J20:J22)</f>
        <v>5487.4</v>
      </c>
      <c r="K19" s="12">
        <f>SUM(K20:K22)</f>
        <v>0</v>
      </c>
      <c r="L19" s="12">
        <f t="shared" si="0"/>
        <v>100</v>
      </c>
    </row>
    <row r="20" spans="1:12" ht="15" outlineLevel="7">
      <c r="A20" s="3" t="s">
        <v>20</v>
      </c>
      <c r="B20" s="3" t="s">
        <v>5</v>
      </c>
      <c r="C20" s="3" t="s">
        <v>7</v>
      </c>
      <c r="D20" s="4" t="s">
        <v>16</v>
      </c>
      <c r="E20" s="4" t="s">
        <v>18</v>
      </c>
      <c r="F20" s="4" t="s">
        <v>13</v>
      </c>
      <c r="G20" s="13">
        <v>1987</v>
      </c>
      <c r="H20" s="13">
        <v>2389.7</v>
      </c>
      <c r="I20" s="13"/>
      <c r="J20" s="13">
        <v>2389.7</v>
      </c>
      <c r="K20" s="13"/>
      <c r="L20" s="13">
        <f t="shared" si="0"/>
        <v>100</v>
      </c>
    </row>
    <row r="21" spans="1:12" ht="67.5" outlineLevel="7">
      <c r="A21" s="3" t="s">
        <v>21</v>
      </c>
      <c r="B21" s="3" t="s">
        <v>5</v>
      </c>
      <c r="C21" s="3" t="s">
        <v>7</v>
      </c>
      <c r="D21" s="4" t="s">
        <v>16</v>
      </c>
      <c r="E21" s="4" t="s">
        <v>18</v>
      </c>
      <c r="F21" s="4" t="s">
        <v>13</v>
      </c>
      <c r="G21" s="13">
        <v>694.2</v>
      </c>
      <c r="H21" s="13">
        <v>2844.7</v>
      </c>
      <c r="I21" s="13"/>
      <c r="J21" s="13">
        <v>2844.7</v>
      </c>
      <c r="K21" s="13"/>
      <c r="L21" s="13">
        <f t="shared" si="0"/>
        <v>100</v>
      </c>
    </row>
    <row r="22" spans="1:12" ht="15" outlineLevel="7">
      <c r="A22" s="3" t="s">
        <v>20</v>
      </c>
      <c r="B22" s="3" t="s">
        <v>5</v>
      </c>
      <c r="C22" s="3" t="s">
        <v>7</v>
      </c>
      <c r="D22" s="4" t="s">
        <v>16</v>
      </c>
      <c r="E22" s="4" t="s">
        <v>18</v>
      </c>
      <c r="F22" s="4" t="s">
        <v>15</v>
      </c>
      <c r="G22" s="13"/>
      <c r="H22" s="13">
        <v>253</v>
      </c>
      <c r="I22" s="13"/>
      <c r="J22" s="13">
        <v>253</v>
      </c>
      <c r="K22" s="13"/>
      <c r="L22" s="13">
        <f t="shared" si="0"/>
        <v>100</v>
      </c>
    </row>
    <row r="23" spans="1:12" ht="15.75" outlineLevel="6">
      <c r="A23" s="1" t="s">
        <v>93</v>
      </c>
      <c r="B23" s="1" t="s">
        <v>5</v>
      </c>
      <c r="C23" s="1" t="s">
        <v>7</v>
      </c>
      <c r="D23" s="2" t="s">
        <v>16</v>
      </c>
      <c r="E23" s="2" t="s">
        <v>92</v>
      </c>
      <c r="F23" s="2"/>
      <c r="G23" s="12">
        <f>SUM(G24)</f>
        <v>0</v>
      </c>
      <c r="H23" s="12">
        <f>SUM(H24)</f>
        <v>62350.1</v>
      </c>
      <c r="I23" s="12">
        <f>SUM(I24)</f>
        <v>0</v>
      </c>
      <c r="J23" s="12">
        <f>SUM(J24)</f>
        <v>62350.1</v>
      </c>
      <c r="K23" s="12">
        <f>SUM(K24)</f>
        <v>0</v>
      </c>
      <c r="L23" s="12">
        <f t="shared" si="0"/>
        <v>100</v>
      </c>
    </row>
    <row r="24" spans="1:12" ht="67.5" outlineLevel="7">
      <c r="A24" s="1" t="s">
        <v>23</v>
      </c>
      <c r="B24" s="1" t="s">
        <v>5</v>
      </c>
      <c r="C24" s="1" t="s">
        <v>7</v>
      </c>
      <c r="D24" s="2" t="s">
        <v>16</v>
      </c>
      <c r="E24" s="2" t="s">
        <v>22</v>
      </c>
      <c r="F24" s="2"/>
      <c r="G24" s="12">
        <f>SUM(G25:G26)</f>
        <v>0</v>
      </c>
      <c r="H24" s="12">
        <f>SUM(H25:H26)</f>
        <v>62350.1</v>
      </c>
      <c r="I24" s="12">
        <f>SUM(I25:I26)</f>
        <v>0</v>
      </c>
      <c r="J24" s="12">
        <f>SUM(J25:J26)</f>
        <v>62350.1</v>
      </c>
      <c r="K24" s="12">
        <f>SUM(K25:K26)</f>
        <v>0</v>
      </c>
      <c r="L24" s="12">
        <f t="shared" si="0"/>
        <v>100</v>
      </c>
    </row>
    <row r="25" spans="1:12" ht="64.5" customHeight="1" outlineLevel="7">
      <c r="A25" s="25" t="s">
        <v>168</v>
      </c>
      <c r="B25" s="3" t="s">
        <v>5</v>
      </c>
      <c r="C25" s="3" t="s">
        <v>7</v>
      </c>
      <c r="D25" s="4" t="s">
        <v>16</v>
      </c>
      <c r="E25" s="4" t="s">
        <v>22</v>
      </c>
      <c r="F25" s="4" t="s">
        <v>24</v>
      </c>
      <c r="G25" s="13"/>
      <c r="H25" s="13">
        <v>10313</v>
      </c>
      <c r="I25" s="13"/>
      <c r="J25" s="13">
        <v>10313</v>
      </c>
      <c r="K25" s="13"/>
      <c r="L25" s="13">
        <f t="shared" si="0"/>
        <v>100</v>
      </c>
    </row>
    <row r="26" spans="1:12" ht="75" customHeight="1" outlineLevel="7">
      <c r="A26" s="26"/>
      <c r="B26" s="3" t="s">
        <v>5</v>
      </c>
      <c r="C26" s="3" t="s">
        <v>7</v>
      </c>
      <c r="D26" s="4" t="s">
        <v>16</v>
      </c>
      <c r="E26" s="4" t="s">
        <v>22</v>
      </c>
      <c r="F26" s="4" t="s">
        <v>25</v>
      </c>
      <c r="G26" s="13"/>
      <c r="H26" s="13">
        <v>52037.1</v>
      </c>
      <c r="I26" s="13"/>
      <c r="J26" s="13">
        <v>52037.1</v>
      </c>
      <c r="K26" s="13"/>
      <c r="L26" s="13">
        <f t="shared" si="0"/>
        <v>100</v>
      </c>
    </row>
    <row r="27" spans="1:12" ht="56.25" outlineLevel="2">
      <c r="A27" s="1" t="s">
        <v>95</v>
      </c>
      <c r="B27" s="1" t="s">
        <v>5</v>
      </c>
      <c r="C27" s="1" t="s">
        <v>7</v>
      </c>
      <c r="D27" s="2" t="s">
        <v>94</v>
      </c>
      <c r="E27" s="2"/>
      <c r="F27" s="2"/>
      <c r="G27" s="12">
        <f aca="true" t="shared" si="3" ref="G27:K31">SUM(G28)</f>
        <v>1067</v>
      </c>
      <c r="H27" s="12">
        <f t="shared" si="3"/>
        <v>1005.8</v>
      </c>
      <c r="I27" s="12">
        <f t="shared" si="3"/>
        <v>0</v>
      </c>
      <c r="J27" s="12">
        <f t="shared" si="3"/>
        <v>1005.8</v>
      </c>
      <c r="K27" s="12">
        <f t="shared" si="3"/>
        <v>0</v>
      </c>
      <c r="L27" s="12">
        <f t="shared" si="0"/>
        <v>100</v>
      </c>
    </row>
    <row r="28" spans="1:12" ht="22.5" outlineLevel="4">
      <c r="A28" s="1" t="s">
        <v>91</v>
      </c>
      <c r="B28" s="1" t="s">
        <v>5</v>
      </c>
      <c r="C28" s="1" t="s">
        <v>7</v>
      </c>
      <c r="D28" s="2" t="s">
        <v>96</v>
      </c>
      <c r="E28" s="2"/>
      <c r="F28" s="2"/>
      <c r="G28" s="12">
        <f t="shared" si="3"/>
        <v>1067</v>
      </c>
      <c r="H28" s="12">
        <f t="shared" si="3"/>
        <v>1005.8</v>
      </c>
      <c r="I28" s="12">
        <f t="shared" si="3"/>
        <v>0</v>
      </c>
      <c r="J28" s="12">
        <f t="shared" si="3"/>
        <v>1005.8</v>
      </c>
      <c r="K28" s="12">
        <f t="shared" si="3"/>
        <v>0</v>
      </c>
      <c r="L28" s="12">
        <f t="shared" si="0"/>
        <v>100</v>
      </c>
    </row>
    <row r="29" spans="1:12" ht="22.5" outlineLevel="5">
      <c r="A29" s="1" t="s">
        <v>17</v>
      </c>
      <c r="B29" s="1" t="s">
        <v>5</v>
      </c>
      <c r="C29" s="1" t="s">
        <v>7</v>
      </c>
      <c r="D29" s="2" t="s">
        <v>26</v>
      </c>
      <c r="E29" s="2"/>
      <c r="F29" s="2"/>
      <c r="G29" s="12">
        <f t="shared" si="3"/>
        <v>1067</v>
      </c>
      <c r="H29" s="12">
        <f t="shared" si="3"/>
        <v>1005.8</v>
      </c>
      <c r="I29" s="12">
        <f t="shared" si="3"/>
        <v>0</v>
      </c>
      <c r="J29" s="12">
        <f t="shared" si="3"/>
        <v>1005.8</v>
      </c>
      <c r="K29" s="12">
        <f t="shared" si="3"/>
        <v>0</v>
      </c>
      <c r="L29" s="12">
        <f t="shared" si="0"/>
        <v>100</v>
      </c>
    </row>
    <row r="30" spans="1:12" ht="33.75" outlineLevel="6">
      <c r="A30" s="1" t="s">
        <v>87</v>
      </c>
      <c r="B30" s="1" t="s">
        <v>5</v>
      </c>
      <c r="C30" s="1" t="s">
        <v>7</v>
      </c>
      <c r="D30" s="2" t="s">
        <v>26</v>
      </c>
      <c r="E30" s="2" t="s">
        <v>86</v>
      </c>
      <c r="F30" s="2"/>
      <c r="G30" s="12">
        <f t="shared" si="3"/>
        <v>1067</v>
      </c>
      <c r="H30" s="12">
        <f t="shared" si="3"/>
        <v>1005.8</v>
      </c>
      <c r="I30" s="12">
        <f t="shared" si="3"/>
        <v>0</v>
      </c>
      <c r="J30" s="12">
        <f t="shared" si="3"/>
        <v>1005.8</v>
      </c>
      <c r="K30" s="12">
        <f t="shared" si="3"/>
        <v>0</v>
      </c>
      <c r="L30" s="12">
        <f t="shared" si="0"/>
        <v>100</v>
      </c>
    </row>
    <row r="31" spans="1:12" ht="45" outlineLevel="7">
      <c r="A31" s="1" t="s">
        <v>19</v>
      </c>
      <c r="B31" s="1" t="s">
        <v>5</v>
      </c>
      <c r="C31" s="1" t="s">
        <v>7</v>
      </c>
      <c r="D31" s="2" t="s">
        <v>26</v>
      </c>
      <c r="E31" s="2" t="s">
        <v>18</v>
      </c>
      <c r="F31" s="2"/>
      <c r="G31" s="12">
        <f t="shared" si="3"/>
        <v>1067</v>
      </c>
      <c r="H31" s="12">
        <f t="shared" si="3"/>
        <v>1005.8</v>
      </c>
      <c r="I31" s="12">
        <f t="shared" si="3"/>
        <v>0</v>
      </c>
      <c r="J31" s="12">
        <f t="shared" si="3"/>
        <v>1005.8</v>
      </c>
      <c r="K31" s="12">
        <f t="shared" si="3"/>
        <v>0</v>
      </c>
      <c r="L31" s="12">
        <f t="shared" si="0"/>
        <v>100</v>
      </c>
    </row>
    <row r="32" spans="1:12" ht="15" outlineLevel="7">
      <c r="A32" s="3" t="s">
        <v>27</v>
      </c>
      <c r="B32" s="3" t="s">
        <v>5</v>
      </c>
      <c r="C32" s="3" t="s">
        <v>7</v>
      </c>
      <c r="D32" s="4" t="s">
        <v>26</v>
      </c>
      <c r="E32" s="4" t="s">
        <v>18</v>
      </c>
      <c r="F32" s="4" t="s">
        <v>13</v>
      </c>
      <c r="G32" s="13">
        <v>1067</v>
      </c>
      <c r="H32" s="13">
        <v>1005.8</v>
      </c>
      <c r="I32" s="13"/>
      <c r="J32" s="13">
        <v>1005.8</v>
      </c>
      <c r="K32" s="13"/>
      <c r="L32" s="13">
        <f t="shared" si="0"/>
        <v>100</v>
      </c>
    </row>
    <row r="33" spans="1:12" ht="56.25" outlineLevel="2">
      <c r="A33" s="1" t="s">
        <v>98</v>
      </c>
      <c r="B33" s="1" t="s">
        <v>5</v>
      </c>
      <c r="C33" s="1" t="s">
        <v>7</v>
      </c>
      <c r="D33" s="2" t="s">
        <v>97</v>
      </c>
      <c r="E33" s="2"/>
      <c r="F33" s="2"/>
      <c r="G33" s="12">
        <f>SUM(G34)</f>
        <v>4200</v>
      </c>
      <c r="H33" s="12">
        <f>SUM(H34)</f>
        <v>173.4</v>
      </c>
      <c r="I33" s="12">
        <f>SUM(I34)</f>
        <v>0</v>
      </c>
      <c r="J33" s="12">
        <f>SUM(J34)</f>
        <v>173.4</v>
      </c>
      <c r="K33" s="12">
        <f>SUM(K34)</f>
        <v>0</v>
      </c>
      <c r="L33" s="12">
        <f t="shared" si="0"/>
        <v>100</v>
      </c>
    </row>
    <row r="34" spans="1:12" ht="33.75" outlineLevel="3">
      <c r="A34" s="1" t="s">
        <v>83</v>
      </c>
      <c r="B34" s="1" t="s">
        <v>5</v>
      </c>
      <c r="C34" s="1" t="s">
        <v>7</v>
      </c>
      <c r="D34" s="2" t="s">
        <v>99</v>
      </c>
      <c r="E34" s="2"/>
      <c r="F34" s="2"/>
      <c r="G34" s="12">
        <f>SUM(G35,G40)</f>
        <v>4200</v>
      </c>
      <c r="H34" s="12">
        <f>SUM(H35,H40)</f>
        <v>173.4</v>
      </c>
      <c r="I34" s="12">
        <f>SUM(I35,I40)</f>
        <v>0</v>
      </c>
      <c r="J34" s="12">
        <f>SUM(J35,J40)</f>
        <v>173.4</v>
      </c>
      <c r="K34" s="12">
        <f>SUM(K35,K40)</f>
        <v>0</v>
      </c>
      <c r="L34" s="12">
        <f t="shared" si="0"/>
        <v>100</v>
      </c>
    </row>
    <row r="35" spans="1:12" ht="22.5" outlineLevel="4">
      <c r="A35" s="1" t="s">
        <v>91</v>
      </c>
      <c r="B35" s="1" t="s">
        <v>5</v>
      </c>
      <c r="C35" s="1" t="s">
        <v>7</v>
      </c>
      <c r="D35" s="2" t="s">
        <v>100</v>
      </c>
      <c r="E35" s="2"/>
      <c r="F35" s="2"/>
      <c r="G35" s="12">
        <f aca="true" t="shared" si="4" ref="G35:K38">SUM(G36)</f>
        <v>0</v>
      </c>
      <c r="H35" s="12">
        <f t="shared" si="4"/>
        <v>15.9</v>
      </c>
      <c r="I35" s="12">
        <f t="shared" si="4"/>
        <v>0</v>
      </c>
      <c r="J35" s="12">
        <f t="shared" si="4"/>
        <v>15.9</v>
      </c>
      <c r="K35" s="12">
        <f t="shared" si="4"/>
        <v>0</v>
      </c>
      <c r="L35" s="12">
        <f t="shared" si="0"/>
        <v>100</v>
      </c>
    </row>
    <row r="36" spans="1:12" ht="22.5" outlineLevel="5">
      <c r="A36" s="1" t="s">
        <v>17</v>
      </c>
      <c r="B36" s="1" t="s">
        <v>5</v>
      </c>
      <c r="C36" s="1" t="s">
        <v>7</v>
      </c>
      <c r="D36" s="2" t="s">
        <v>28</v>
      </c>
      <c r="E36" s="2"/>
      <c r="F36" s="2"/>
      <c r="G36" s="12">
        <f t="shared" si="4"/>
        <v>0</v>
      </c>
      <c r="H36" s="12">
        <f t="shared" si="4"/>
        <v>15.9</v>
      </c>
      <c r="I36" s="12">
        <f t="shared" si="4"/>
        <v>0</v>
      </c>
      <c r="J36" s="12">
        <f t="shared" si="4"/>
        <v>15.9</v>
      </c>
      <c r="K36" s="12">
        <f t="shared" si="4"/>
        <v>0</v>
      </c>
      <c r="L36" s="12">
        <f t="shared" si="0"/>
        <v>100</v>
      </c>
    </row>
    <row r="37" spans="1:12" ht="33.75" outlineLevel="6">
      <c r="A37" s="1" t="s">
        <v>87</v>
      </c>
      <c r="B37" s="1" t="s">
        <v>5</v>
      </c>
      <c r="C37" s="1" t="s">
        <v>7</v>
      </c>
      <c r="D37" s="2" t="s">
        <v>28</v>
      </c>
      <c r="E37" s="2" t="s">
        <v>86</v>
      </c>
      <c r="F37" s="2"/>
      <c r="G37" s="12">
        <f t="shared" si="4"/>
        <v>0</v>
      </c>
      <c r="H37" s="12">
        <f t="shared" si="4"/>
        <v>15.9</v>
      </c>
      <c r="I37" s="12">
        <f t="shared" si="4"/>
        <v>0</v>
      </c>
      <c r="J37" s="12">
        <f t="shared" si="4"/>
        <v>15.9</v>
      </c>
      <c r="K37" s="12">
        <f t="shared" si="4"/>
        <v>0</v>
      </c>
      <c r="L37" s="12">
        <f t="shared" si="0"/>
        <v>100</v>
      </c>
    </row>
    <row r="38" spans="1:12" ht="45" outlineLevel="7">
      <c r="A38" s="1" t="s">
        <v>12</v>
      </c>
      <c r="B38" s="1" t="s">
        <v>5</v>
      </c>
      <c r="C38" s="1" t="s">
        <v>7</v>
      </c>
      <c r="D38" s="2" t="s">
        <v>28</v>
      </c>
      <c r="E38" s="2" t="s">
        <v>11</v>
      </c>
      <c r="F38" s="2"/>
      <c r="G38" s="12">
        <f t="shared" si="4"/>
        <v>0</v>
      </c>
      <c r="H38" s="12">
        <f t="shared" si="4"/>
        <v>15.9</v>
      </c>
      <c r="I38" s="12">
        <f t="shared" si="4"/>
        <v>0</v>
      </c>
      <c r="J38" s="12">
        <f t="shared" si="4"/>
        <v>15.9</v>
      </c>
      <c r="K38" s="12">
        <f t="shared" si="4"/>
        <v>0</v>
      </c>
      <c r="L38" s="12">
        <f t="shared" si="0"/>
        <v>100</v>
      </c>
    </row>
    <row r="39" spans="1:12" ht="22.5" outlineLevel="7">
      <c r="A39" s="3" t="s">
        <v>14</v>
      </c>
      <c r="B39" s="3" t="s">
        <v>5</v>
      </c>
      <c r="C39" s="3" t="s">
        <v>7</v>
      </c>
      <c r="D39" s="4" t="s">
        <v>28</v>
      </c>
      <c r="E39" s="4" t="s">
        <v>11</v>
      </c>
      <c r="F39" s="4" t="s">
        <v>15</v>
      </c>
      <c r="G39" s="13"/>
      <c r="H39" s="13">
        <v>15.9</v>
      </c>
      <c r="I39" s="13"/>
      <c r="J39" s="13">
        <v>15.9</v>
      </c>
      <c r="K39" s="13"/>
      <c r="L39" s="13">
        <f t="shared" si="0"/>
        <v>100</v>
      </c>
    </row>
    <row r="40" spans="1:12" ht="45" outlineLevel="4">
      <c r="A40" s="1" t="s">
        <v>30</v>
      </c>
      <c r="B40" s="1" t="s">
        <v>5</v>
      </c>
      <c r="C40" s="1" t="s">
        <v>7</v>
      </c>
      <c r="D40" s="2" t="s">
        <v>29</v>
      </c>
      <c r="E40" s="2"/>
      <c r="F40" s="2"/>
      <c r="G40" s="12">
        <f aca="true" t="shared" si="5" ref="G40:K41">SUM(G41)</f>
        <v>4200</v>
      </c>
      <c r="H40" s="12">
        <f t="shared" si="5"/>
        <v>157.5</v>
      </c>
      <c r="I40" s="12">
        <f t="shared" si="5"/>
        <v>0</v>
      </c>
      <c r="J40" s="12">
        <f t="shared" si="5"/>
        <v>157.5</v>
      </c>
      <c r="K40" s="12">
        <f t="shared" si="5"/>
        <v>0</v>
      </c>
      <c r="L40" s="12">
        <f t="shared" si="0"/>
        <v>100</v>
      </c>
    </row>
    <row r="41" spans="1:12" ht="33.75" outlineLevel="6">
      <c r="A41" s="1" t="s">
        <v>102</v>
      </c>
      <c r="B41" s="1" t="s">
        <v>5</v>
      </c>
      <c r="C41" s="1" t="s">
        <v>7</v>
      </c>
      <c r="D41" s="2" t="s">
        <v>29</v>
      </c>
      <c r="E41" s="2" t="s">
        <v>101</v>
      </c>
      <c r="F41" s="2"/>
      <c r="G41" s="12">
        <f t="shared" si="5"/>
        <v>4200</v>
      </c>
      <c r="H41" s="12">
        <f t="shared" si="5"/>
        <v>157.5</v>
      </c>
      <c r="I41" s="12">
        <f t="shared" si="5"/>
        <v>0</v>
      </c>
      <c r="J41" s="12">
        <f t="shared" si="5"/>
        <v>157.5</v>
      </c>
      <c r="K41" s="12">
        <f t="shared" si="5"/>
        <v>0</v>
      </c>
      <c r="L41" s="12">
        <f t="shared" si="0"/>
        <v>100</v>
      </c>
    </row>
    <row r="42" spans="1:12" ht="45" outlineLevel="7">
      <c r="A42" s="1" t="s">
        <v>30</v>
      </c>
      <c r="B42" s="1" t="s">
        <v>5</v>
      </c>
      <c r="C42" s="1" t="s">
        <v>7</v>
      </c>
      <c r="D42" s="2" t="s">
        <v>29</v>
      </c>
      <c r="E42" s="2" t="s">
        <v>31</v>
      </c>
      <c r="F42" s="2"/>
      <c r="G42" s="12">
        <f>SUM(G43:G45)</f>
        <v>4200</v>
      </c>
      <c r="H42" s="12">
        <f>SUM(H43:H45)</f>
        <v>157.5</v>
      </c>
      <c r="I42" s="12">
        <f>SUM(I43:I45)</f>
        <v>0</v>
      </c>
      <c r="J42" s="12">
        <f>SUM(J43:J45)</f>
        <v>157.5</v>
      </c>
      <c r="K42" s="12">
        <f>SUM(K43:K45)</f>
        <v>0</v>
      </c>
      <c r="L42" s="12">
        <f t="shared" si="0"/>
        <v>100</v>
      </c>
    </row>
    <row r="43" spans="1:12" ht="45" outlineLevel="7">
      <c r="A43" s="3" t="s">
        <v>32</v>
      </c>
      <c r="B43" s="3" t="s">
        <v>5</v>
      </c>
      <c r="C43" s="3" t="s">
        <v>7</v>
      </c>
      <c r="D43" s="4" t="s">
        <v>29</v>
      </c>
      <c r="E43" s="4" t="s">
        <v>31</v>
      </c>
      <c r="F43" s="4" t="s">
        <v>15</v>
      </c>
      <c r="G43" s="13">
        <v>100</v>
      </c>
      <c r="H43" s="13">
        <v>24</v>
      </c>
      <c r="I43" s="13"/>
      <c r="J43" s="13">
        <v>24</v>
      </c>
      <c r="K43" s="13"/>
      <c r="L43" s="13">
        <f t="shared" si="0"/>
        <v>100</v>
      </c>
    </row>
    <row r="44" spans="1:12" ht="45" outlineLevel="7">
      <c r="A44" s="3" t="s">
        <v>33</v>
      </c>
      <c r="B44" s="3" t="s">
        <v>5</v>
      </c>
      <c r="C44" s="3" t="s">
        <v>7</v>
      </c>
      <c r="D44" s="4" t="s">
        <v>29</v>
      </c>
      <c r="E44" s="4" t="s">
        <v>31</v>
      </c>
      <c r="F44" s="4" t="s">
        <v>15</v>
      </c>
      <c r="G44" s="13">
        <v>100</v>
      </c>
      <c r="H44" s="13">
        <v>15</v>
      </c>
      <c r="I44" s="13"/>
      <c r="J44" s="13">
        <v>15</v>
      </c>
      <c r="K44" s="13"/>
      <c r="L44" s="13">
        <f t="shared" si="0"/>
        <v>100</v>
      </c>
    </row>
    <row r="45" spans="1:12" ht="15" outlineLevel="7">
      <c r="A45" s="3" t="s">
        <v>34</v>
      </c>
      <c r="B45" s="3" t="s">
        <v>5</v>
      </c>
      <c r="C45" s="3" t="s">
        <v>7</v>
      </c>
      <c r="D45" s="4" t="s">
        <v>29</v>
      </c>
      <c r="E45" s="4" t="s">
        <v>31</v>
      </c>
      <c r="F45" s="4" t="s">
        <v>15</v>
      </c>
      <c r="G45" s="13">
        <v>4000</v>
      </c>
      <c r="H45" s="13">
        <v>118.5</v>
      </c>
      <c r="I45" s="13"/>
      <c r="J45" s="13">
        <v>118.5</v>
      </c>
      <c r="K45" s="13"/>
      <c r="L45" s="13">
        <f t="shared" si="0"/>
        <v>100</v>
      </c>
    </row>
    <row r="46" spans="1:12" ht="15.75" outlineLevel="1">
      <c r="A46" s="1" t="s">
        <v>36</v>
      </c>
      <c r="B46" s="1" t="s">
        <v>5</v>
      </c>
      <c r="C46" s="1" t="s">
        <v>35</v>
      </c>
      <c r="D46" s="2"/>
      <c r="E46" s="2"/>
      <c r="F46" s="2"/>
      <c r="G46" s="12">
        <f>SUM(G47,G57,G89,G95,G104)</f>
        <v>88765.9</v>
      </c>
      <c r="H46" s="12">
        <f>SUM(H47,H57,H89,H95,H104)</f>
        <v>157251.7</v>
      </c>
      <c r="I46" s="12">
        <f>SUM(I47,I57,I89,I95,I104)</f>
        <v>58505.200000000004</v>
      </c>
      <c r="J46" s="12">
        <f>SUM(J47,J57,J89,J95,J104)</f>
        <v>156055.80000000002</v>
      </c>
      <c r="K46" s="12">
        <f>SUM(K47,K57,K89,K95,K104)</f>
        <v>58505.100000000006</v>
      </c>
      <c r="L46" s="12">
        <f t="shared" si="0"/>
        <v>99.23949947758912</v>
      </c>
    </row>
    <row r="47" spans="1:12" ht="78.75" outlineLevel="2">
      <c r="A47" s="1" t="s">
        <v>81</v>
      </c>
      <c r="B47" s="1" t="s">
        <v>5</v>
      </c>
      <c r="C47" s="1" t="s">
        <v>35</v>
      </c>
      <c r="D47" s="2" t="s">
        <v>80</v>
      </c>
      <c r="E47" s="2"/>
      <c r="F47" s="2"/>
      <c r="G47" s="12">
        <f aca="true" t="shared" si="6" ref="G47:K51">SUM(G48)</f>
        <v>0</v>
      </c>
      <c r="H47" s="12">
        <f t="shared" si="6"/>
        <v>58306.8</v>
      </c>
      <c r="I47" s="12">
        <f t="shared" si="6"/>
        <v>58306.8</v>
      </c>
      <c r="J47" s="12">
        <f t="shared" si="6"/>
        <v>58306.8</v>
      </c>
      <c r="K47" s="12">
        <f t="shared" si="6"/>
        <v>58306.8</v>
      </c>
      <c r="L47" s="12">
        <f t="shared" si="0"/>
        <v>100</v>
      </c>
    </row>
    <row r="48" spans="1:12" ht="33.75" outlineLevel="3">
      <c r="A48" s="1" t="s">
        <v>104</v>
      </c>
      <c r="B48" s="1" t="s">
        <v>5</v>
      </c>
      <c r="C48" s="1" t="s">
        <v>35</v>
      </c>
      <c r="D48" s="2" t="s">
        <v>103</v>
      </c>
      <c r="E48" s="2"/>
      <c r="F48" s="2"/>
      <c r="G48" s="12">
        <f t="shared" si="6"/>
        <v>0</v>
      </c>
      <c r="H48" s="12">
        <f t="shared" si="6"/>
        <v>58306.8</v>
      </c>
      <c r="I48" s="12">
        <f t="shared" si="6"/>
        <v>58306.8</v>
      </c>
      <c r="J48" s="12">
        <f t="shared" si="6"/>
        <v>58306.8</v>
      </c>
      <c r="K48" s="12">
        <f t="shared" si="6"/>
        <v>58306.8</v>
      </c>
      <c r="L48" s="12">
        <f t="shared" si="0"/>
        <v>100</v>
      </c>
    </row>
    <row r="49" spans="1:12" ht="67.5" outlineLevel="4">
      <c r="A49" s="1" t="s">
        <v>85</v>
      </c>
      <c r="B49" s="1" t="s">
        <v>5</v>
      </c>
      <c r="C49" s="1" t="s">
        <v>35</v>
      </c>
      <c r="D49" s="2" t="s">
        <v>105</v>
      </c>
      <c r="E49" s="2"/>
      <c r="F49" s="2"/>
      <c r="G49" s="12">
        <f t="shared" si="6"/>
        <v>0</v>
      </c>
      <c r="H49" s="12">
        <f t="shared" si="6"/>
        <v>58306.8</v>
      </c>
      <c r="I49" s="12">
        <f t="shared" si="6"/>
        <v>58306.8</v>
      </c>
      <c r="J49" s="12">
        <f t="shared" si="6"/>
        <v>58306.8</v>
      </c>
      <c r="K49" s="12">
        <f t="shared" si="6"/>
        <v>58306.8</v>
      </c>
      <c r="L49" s="12">
        <f t="shared" si="0"/>
        <v>100</v>
      </c>
    </row>
    <row r="50" spans="1:12" ht="33.75" outlineLevel="5">
      <c r="A50" s="1" t="s">
        <v>38</v>
      </c>
      <c r="B50" s="1" t="s">
        <v>5</v>
      </c>
      <c r="C50" s="1" t="s">
        <v>35</v>
      </c>
      <c r="D50" s="2" t="s">
        <v>37</v>
      </c>
      <c r="E50" s="2"/>
      <c r="F50" s="2"/>
      <c r="G50" s="12">
        <f t="shared" si="6"/>
        <v>0</v>
      </c>
      <c r="H50" s="12">
        <f t="shared" si="6"/>
        <v>58306.8</v>
      </c>
      <c r="I50" s="12">
        <f t="shared" si="6"/>
        <v>58306.8</v>
      </c>
      <c r="J50" s="12">
        <f t="shared" si="6"/>
        <v>58306.8</v>
      </c>
      <c r="K50" s="12">
        <f t="shared" si="6"/>
        <v>58306.8</v>
      </c>
      <c r="L50" s="12">
        <f t="shared" si="0"/>
        <v>100</v>
      </c>
    </row>
    <row r="51" spans="1:12" ht="33.75" outlineLevel="6">
      <c r="A51" s="1" t="s">
        <v>87</v>
      </c>
      <c r="B51" s="1" t="s">
        <v>5</v>
      </c>
      <c r="C51" s="1" t="s">
        <v>35</v>
      </c>
      <c r="D51" s="2" t="s">
        <v>37</v>
      </c>
      <c r="E51" s="2" t="s">
        <v>86</v>
      </c>
      <c r="F51" s="2"/>
      <c r="G51" s="12">
        <f t="shared" si="6"/>
        <v>0</v>
      </c>
      <c r="H51" s="12">
        <f t="shared" si="6"/>
        <v>58306.8</v>
      </c>
      <c r="I51" s="12">
        <f t="shared" si="6"/>
        <v>58306.8</v>
      </c>
      <c r="J51" s="12">
        <f t="shared" si="6"/>
        <v>58306.8</v>
      </c>
      <c r="K51" s="12">
        <f t="shared" si="6"/>
        <v>58306.8</v>
      </c>
      <c r="L51" s="12">
        <f t="shared" si="0"/>
        <v>100</v>
      </c>
    </row>
    <row r="52" spans="1:12" ht="45" outlineLevel="7">
      <c r="A52" s="1" t="s">
        <v>19</v>
      </c>
      <c r="B52" s="1" t="s">
        <v>5</v>
      </c>
      <c r="C52" s="1" t="s">
        <v>35</v>
      </c>
      <c r="D52" s="2" t="s">
        <v>37</v>
      </c>
      <c r="E52" s="2" t="s">
        <v>18</v>
      </c>
      <c r="F52" s="2"/>
      <c r="G52" s="12">
        <f>SUM(G53:G56)</f>
        <v>0</v>
      </c>
      <c r="H52" s="12">
        <f>SUM(H53:H56)</f>
        <v>58306.8</v>
      </c>
      <c r="I52" s="12">
        <f>SUM(I53:I56)</f>
        <v>58306.8</v>
      </c>
      <c r="J52" s="12">
        <f>SUM(J53:J56)</f>
        <v>58306.8</v>
      </c>
      <c r="K52" s="12">
        <f>SUM(K53:K56)</f>
        <v>58306.8</v>
      </c>
      <c r="L52" s="12">
        <f t="shared" si="0"/>
        <v>100</v>
      </c>
    </row>
    <row r="53" spans="1:12" ht="33.75" outlineLevel="7">
      <c r="A53" s="3" t="s">
        <v>39</v>
      </c>
      <c r="B53" s="3" t="s">
        <v>5</v>
      </c>
      <c r="C53" s="3" t="s">
        <v>35</v>
      </c>
      <c r="D53" s="4" t="s">
        <v>37</v>
      </c>
      <c r="E53" s="4" t="s">
        <v>18</v>
      </c>
      <c r="F53" s="4" t="s">
        <v>13</v>
      </c>
      <c r="G53" s="13"/>
      <c r="H53" s="13">
        <v>38651.3</v>
      </c>
      <c r="I53" s="13">
        <v>38651.3</v>
      </c>
      <c r="J53" s="13">
        <v>38651.3</v>
      </c>
      <c r="K53" s="13">
        <v>38651.3</v>
      </c>
      <c r="L53" s="13">
        <f t="shared" si="0"/>
        <v>100</v>
      </c>
    </row>
    <row r="54" spans="1:12" ht="33.75" outlineLevel="7">
      <c r="A54" s="3" t="s">
        <v>40</v>
      </c>
      <c r="B54" s="3" t="s">
        <v>5</v>
      </c>
      <c r="C54" s="3" t="s">
        <v>35</v>
      </c>
      <c r="D54" s="4" t="s">
        <v>37</v>
      </c>
      <c r="E54" s="4" t="s">
        <v>18</v>
      </c>
      <c r="F54" s="4" t="s">
        <v>13</v>
      </c>
      <c r="G54" s="13"/>
      <c r="H54" s="13">
        <v>19313.5</v>
      </c>
      <c r="I54" s="13">
        <v>19313.5</v>
      </c>
      <c r="J54" s="13">
        <v>19313.5</v>
      </c>
      <c r="K54" s="13">
        <v>19313.5</v>
      </c>
      <c r="L54" s="13">
        <f t="shared" si="0"/>
        <v>100</v>
      </c>
    </row>
    <row r="55" spans="1:12" ht="33.75" outlineLevel="7">
      <c r="A55" s="3" t="s">
        <v>39</v>
      </c>
      <c r="B55" s="3" t="s">
        <v>5</v>
      </c>
      <c r="C55" s="3" t="s">
        <v>35</v>
      </c>
      <c r="D55" s="4" t="s">
        <v>37</v>
      </c>
      <c r="E55" s="4" t="s">
        <v>18</v>
      </c>
      <c r="F55" s="4" t="s">
        <v>15</v>
      </c>
      <c r="G55" s="13"/>
      <c r="H55" s="13">
        <v>219.9</v>
      </c>
      <c r="I55" s="13">
        <v>219.9</v>
      </c>
      <c r="J55" s="13">
        <v>219.9</v>
      </c>
      <c r="K55" s="13">
        <v>219.9</v>
      </c>
      <c r="L55" s="13">
        <f t="shared" si="0"/>
        <v>100</v>
      </c>
    </row>
    <row r="56" spans="1:12" ht="33.75" outlineLevel="7">
      <c r="A56" s="3" t="s">
        <v>40</v>
      </c>
      <c r="B56" s="3" t="s">
        <v>5</v>
      </c>
      <c r="C56" s="3" t="s">
        <v>35</v>
      </c>
      <c r="D56" s="4" t="s">
        <v>37</v>
      </c>
      <c r="E56" s="4" t="s">
        <v>18</v>
      </c>
      <c r="F56" s="4" t="s">
        <v>15</v>
      </c>
      <c r="G56" s="13"/>
      <c r="H56" s="13">
        <v>122.1</v>
      </c>
      <c r="I56" s="13">
        <v>122.1</v>
      </c>
      <c r="J56" s="13">
        <v>122.1</v>
      </c>
      <c r="K56" s="13">
        <v>122.1</v>
      </c>
      <c r="L56" s="13">
        <f t="shared" si="0"/>
        <v>100</v>
      </c>
    </row>
    <row r="57" spans="1:12" ht="45" outlineLevel="2">
      <c r="A57" s="1" t="s">
        <v>107</v>
      </c>
      <c r="B57" s="1" t="s">
        <v>5</v>
      </c>
      <c r="C57" s="1" t="s">
        <v>35</v>
      </c>
      <c r="D57" s="2" t="s">
        <v>106</v>
      </c>
      <c r="E57" s="2"/>
      <c r="F57" s="2"/>
      <c r="G57" s="12">
        <f>SUM(G58,G80)</f>
        <v>87017.5</v>
      </c>
      <c r="H57" s="12">
        <f>SUM(H58,H80)</f>
        <v>93651.5</v>
      </c>
      <c r="I57" s="12">
        <f>SUM(I58,I80)</f>
        <v>0</v>
      </c>
      <c r="J57" s="12">
        <f>SUM(J58,J80)</f>
        <v>92455.7</v>
      </c>
      <c r="K57" s="12">
        <f>SUM(K58,K80)</f>
        <v>0</v>
      </c>
      <c r="L57" s="12">
        <f t="shared" si="0"/>
        <v>98.7231384441253</v>
      </c>
    </row>
    <row r="58" spans="1:12" ht="22.5" outlineLevel="4">
      <c r="A58" s="1" t="s">
        <v>91</v>
      </c>
      <c r="B58" s="1" t="s">
        <v>5</v>
      </c>
      <c r="C58" s="1" t="s">
        <v>35</v>
      </c>
      <c r="D58" s="2" t="s">
        <v>108</v>
      </c>
      <c r="E58" s="2"/>
      <c r="F58" s="2"/>
      <c r="G58" s="12">
        <f>SUM(G59,G64,G68)</f>
        <v>79902.5</v>
      </c>
      <c r="H58" s="12">
        <f>SUM(H59,H64,H68)</f>
        <v>85039.4</v>
      </c>
      <c r="I58" s="12">
        <f>SUM(I59,I64,I68)</f>
        <v>0</v>
      </c>
      <c r="J58" s="12">
        <f>SUM(J59,J64,J68)</f>
        <v>83843.59999999999</v>
      </c>
      <c r="K58" s="12">
        <f>SUM(K59,K64,K68)</f>
        <v>0</v>
      </c>
      <c r="L58" s="12">
        <f t="shared" si="0"/>
        <v>98.59382827254191</v>
      </c>
    </row>
    <row r="59" spans="1:12" ht="15.75" outlineLevel="5">
      <c r="A59" s="1" t="s">
        <v>42</v>
      </c>
      <c r="B59" s="1" t="s">
        <v>5</v>
      </c>
      <c r="C59" s="1" t="s">
        <v>35</v>
      </c>
      <c r="D59" s="2" t="s">
        <v>41</v>
      </c>
      <c r="E59" s="2"/>
      <c r="F59" s="2"/>
      <c r="G59" s="12">
        <f aca="true" t="shared" si="7" ref="G59:K60">SUM(G60)</f>
        <v>48510</v>
      </c>
      <c r="H59" s="12">
        <f t="shared" si="7"/>
        <v>57043.2</v>
      </c>
      <c r="I59" s="12">
        <f t="shared" si="7"/>
        <v>0</v>
      </c>
      <c r="J59" s="12">
        <f t="shared" si="7"/>
        <v>56384.399999999994</v>
      </c>
      <c r="K59" s="12">
        <f t="shared" si="7"/>
        <v>0</v>
      </c>
      <c r="L59" s="12">
        <f t="shared" si="0"/>
        <v>98.84508582968698</v>
      </c>
    </row>
    <row r="60" spans="1:12" ht="33.75" outlineLevel="6">
      <c r="A60" s="1" t="s">
        <v>87</v>
      </c>
      <c r="B60" s="1" t="s">
        <v>5</v>
      </c>
      <c r="C60" s="1" t="s">
        <v>35</v>
      </c>
      <c r="D60" s="2" t="s">
        <v>41</v>
      </c>
      <c r="E60" s="2" t="s">
        <v>86</v>
      </c>
      <c r="F60" s="2"/>
      <c r="G60" s="12">
        <f t="shared" si="7"/>
        <v>48510</v>
      </c>
      <c r="H60" s="12">
        <f t="shared" si="7"/>
        <v>57043.2</v>
      </c>
      <c r="I60" s="12">
        <f t="shared" si="7"/>
        <v>0</v>
      </c>
      <c r="J60" s="12">
        <f t="shared" si="7"/>
        <v>56384.399999999994</v>
      </c>
      <c r="K60" s="12">
        <f t="shared" si="7"/>
        <v>0</v>
      </c>
      <c r="L60" s="12">
        <f t="shared" si="0"/>
        <v>98.84508582968698</v>
      </c>
    </row>
    <row r="61" spans="1:12" ht="45" outlineLevel="7">
      <c r="A61" s="1" t="s">
        <v>19</v>
      </c>
      <c r="B61" s="1" t="s">
        <v>5</v>
      </c>
      <c r="C61" s="1" t="s">
        <v>35</v>
      </c>
      <c r="D61" s="2" t="s">
        <v>41</v>
      </c>
      <c r="E61" s="2" t="s">
        <v>18</v>
      </c>
      <c r="F61" s="2"/>
      <c r="G61" s="12">
        <f>SUM(G62:G63)</f>
        <v>48510</v>
      </c>
      <c r="H61" s="12">
        <f>SUM(H62:H63)</f>
        <v>57043.2</v>
      </c>
      <c r="I61" s="12">
        <f>SUM(I62:I63)</f>
        <v>0</v>
      </c>
      <c r="J61" s="12">
        <f>SUM(J62:J63)</f>
        <v>56384.399999999994</v>
      </c>
      <c r="K61" s="12">
        <f>SUM(K62:K63)</f>
        <v>0</v>
      </c>
      <c r="L61" s="12">
        <f t="shared" si="0"/>
        <v>98.84508582968698</v>
      </c>
    </row>
    <row r="62" spans="1:12" ht="15" outlineLevel="7">
      <c r="A62" s="3" t="s">
        <v>44</v>
      </c>
      <c r="B62" s="3" t="s">
        <v>5</v>
      </c>
      <c r="C62" s="3" t="s">
        <v>35</v>
      </c>
      <c r="D62" s="4" t="s">
        <v>41</v>
      </c>
      <c r="E62" s="4" t="s">
        <v>18</v>
      </c>
      <c r="F62" s="4" t="s">
        <v>43</v>
      </c>
      <c r="G62" s="13">
        <v>30000</v>
      </c>
      <c r="H62" s="13">
        <f>38717.4+309.5</f>
        <v>39026.9</v>
      </c>
      <c r="I62" s="13"/>
      <c r="J62" s="13">
        <v>39025.2</v>
      </c>
      <c r="K62" s="13"/>
      <c r="L62" s="13">
        <f t="shared" si="0"/>
        <v>99.99564403014331</v>
      </c>
    </row>
    <row r="63" spans="1:12" ht="15" outlineLevel="7">
      <c r="A63" s="3" t="s">
        <v>45</v>
      </c>
      <c r="B63" s="3" t="s">
        <v>5</v>
      </c>
      <c r="C63" s="3" t="s">
        <v>35</v>
      </c>
      <c r="D63" s="4" t="s">
        <v>41</v>
      </c>
      <c r="E63" s="4" t="s">
        <v>18</v>
      </c>
      <c r="F63" s="4" t="s">
        <v>13</v>
      </c>
      <c r="G63" s="13">
        <v>18510</v>
      </c>
      <c r="H63" s="13">
        <v>18016.3</v>
      </c>
      <c r="I63" s="13"/>
      <c r="J63" s="13">
        <v>17359.2</v>
      </c>
      <c r="K63" s="13"/>
      <c r="L63" s="13">
        <f t="shared" si="0"/>
        <v>96.35274723444881</v>
      </c>
    </row>
    <row r="64" spans="1:12" ht="15.75" outlineLevel="5">
      <c r="A64" s="1" t="s">
        <v>47</v>
      </c>
      <c r="B64" s="1" t="s">
        <v>5</v>
      </c>
      <c r="C64" s="1" t="s">
        <v>35</v>
      </c>
      <c r="D64" s="2" t="s">
        <v>46</v>
      </c>
      <c r="E64" s="2"/>
      <c r="F64" s="2"/>
      <c r="G64" s="12">
        <f aca="true" t="shared" si="8" ref="G64:K66">SUM(G65)</f>
        <v>0</v>
      </c>
      <c r="H64" s="12">
        <f t="shared" si="8"/>
        <v>1613</v>
      </c>
      <c r="I64" s="12">
        <f t="shared" si="8"/>
        <v>0</v>
      </c>
      <c r="J64" s="12">
        <f t="shared" si="8"/>
        <v>1613</v>
      </c>
      <c r="K64" s="12">
        <f t="shared" si="8"/>
        <v>0</v>
      </c>
      <c r="L64" s="12">
        <f t="shared" si="0"/>
        <v>100</v>
      </c>
    </row>
    <row r="65" spans="1:12" ht="33.75" outlineLevel="6">
      <c r="A65" s="1" t="s">
        <v>87</v>
      </c>
      <c r="B65" s="1" t="s">
        <v>5</v>
      </c>
      <c r="C65" s="1" t="s">
        <v>35</v>
      </c>
      <c r="D65" s="2" t="s">
        <v>46</v>
      </c>
      <c r="E65" s="2" t="s">
        <v>86</v>
      </c>
      <c r="F65" s="2"/>
      <c r="G65" s="12">
        <f t="shared" si="8"/>
        <v>0</v>
      </c>
      <c r="H65" s="12">
        <f t="shared" si="8"/>
        <v>1613</v>
      </c>
      <c r="I65" s="12">
        <f t="shared" si="8"/>
        <v>0</v>
      </c>
      <c r="J65" s="12">
        <f t="shared" si="8"/>
        <v>1613</v>
      </c>
      <c r="K65" s="12">
        <f t="shared" si="8"/>
        <v>0</v>
      </c>
      <c r="L65" s="12">
        <f t="shared" si="0"/>
        <v>100</v>
      </c>
    </row>
    <row r="66" spans="1:12" ht="45" outlineLevel="7">
      <c r="A66" s="1" t="s">
        <v>19</v>
      </c>
      <c r="B66" s="1" t="s">
        <v>5</v>
      </c>
      <c r="C66" s="1" t="s">
        <v>35</v>
      </c>
      <c r="D66" s="2" t="s">
        <v>46</v>
      </c>
      <c r="E66" s="2" t="s">
        <v>18</v>
      </c>
      <c r="F66" s="2"/>
      <c r="G66" s="12">
        <f t="shared" si="8"/>
        <v>0</v>
      </c>
      <c r="H66" s="12">
        <f t="shared" si="8"/>
        <v>1613</v>
      </c>
      <c r="I66" s="12">
        <f t="shared" si="8"/>
        <v>0</v>
      </c>
      <c r="J66" s="12">
        <f t="shared" si="8"/>
        <v>1613</v>
      </c>
      <c r="K66" s="12">
        <f t="shared" si="8"/>
        <v>0</v>
      </c>
      <c r="L66" s="12">
        <f t="shared" si="0"/>
        <v>100</v>
      </c>
    </row>
    <row r="67" spans="1:12" ht="15" outlineLevel="7">
      <c r="A67" s="3" t="s">
        <v>47</v>
      </c>
      <c r="B67" s="3" t="s">
        <v>5</v>
      </c>
      <c r="C67" s="3" t="s">
        <v>35</v>
      </c>
      <c r="D67" s="4" t="s">
        <v>46</v>
      </c>
      <c r="E67" s="4" t="s">
        <v>18</v>
      </c>
      <c r="F67" s="4" t="s">
        <v>13</v>
      </c>
      <c r="G67" s="13"/>
      <c r="H67" s="13">
        <v>1613</v>
      </c>
      <c r="I67" s="13"/>
      <c r="J67" s="13">
        <v>1613</v>
      </c>
      <c r="K67" s="13"/>
      <c r="L67" s="13">
        <f t="shared" si="0"/>
        <v>100</v>
      </c>
    </row>
    <row r="68" spans="1:12" ht="22.5" outlineLevel="5">
      <c r="A68" s="1" t="s">
        <v>49</v>
      </c>
      <c r="B68" s="1" t="s">
        <v>5</v>
      </c>
      <c r="C68" s="1" t="s">
        <v>35</v>
      </c>
      <c r="D68" s="2" t="s">
        <v>48</v>
      </c>
      <c r="E68" s="2"/>
      <c r="F68" s="2"/>
      <c r="G68" s="12">
        <f aca="true" t="shared" si="9" ref="G68:K69">SUM(G69)</f>
        <v>31392.5</v>
      </c>
      <c r="H68" s="12">
        <f t="shared" si="9"/>
        <v>26383.200000000004</v>
      </c>
      <c r="I68" s="12">
        <f t="shared" si="9"/>
        <v>0</v>
      </c>
      <c r="J68" s="12">
        <f t="shared" si="9"/>
        <v>25846.2</v>
      </c>
      <c r="K68" s="12">
        <f t="shared" si="9"/>
        <v>0</v>
      </c>
      <c r="L68" s="12">
        <f t="shared" si="0"/>
        <v>97.96461384517418</v>
      </c>
    </row>
    <row r="69" spans="1:12" ht="33.75" outlineLevel="6">
      <c r="A69" s="1" t="s">
        <v>87</v>
      </c>
      <c r="B69" s="1" t="s">
        <v>5</v>
      </c>
      <c r="C69" s="1" t="s">
        <v>35</v>
      </c>
      <c r="D69" s="2" t="s">
        <v>48</v>
      </c>
      <c r="E69" s="2" t="s">
        <v>86</v>
      </c>
      <c r="F69" s="2"/>
      <c r="G69" s="12">
        <f t="shared" si="9"/>
        <v>31392.5</v>
      </c>
      <c r="H69" s="12">
        <f t="shared" si="9"/>
        <v>26383.200000000004</v>
      </c>
      <c r="I69" s="12">
        <f t="shared" si="9"/>
        <v>0</v>
      </c>
      <c r="J69" s="12">
        <f t="shared" si="9"/>
        <v>25846.2</v>
      </c>
      <c r="K69" s="12">
        <f t="shared" si="9"/>
        <v>0</v>
      </c>
      <c r="L69" s="12">
        <f t="shared" si="0"/>
        <v>97.96461384517418</v>
      </c>
    </row>
    <row r="70" spans="1:12" ht="45" outlineLevel="7">
      <c r="A70" s="1" t="s">
        <v>19</v>
      </c>
      <c r="B70" s="1" t="s">
        <v>5</v>
      </c>
      <c r="C70" s="1" t="s">
        <v>35</v>
      </c>
      <c r="D70" s="2" t="s">
        <v>48</v>
      </c>
      <c r="E70" s="2" t="s">
        <v>18</v>
      </c>
      <c r="F70" s="2"/>
      <c r="G70" s="12">
        <f>SUM(G71:G79)</f>
        <v>31392.5</v>
      </c>
      <c r="H70" s="12">
        <f>SUM(H71:H79)</f>
        <v>26383.200000000004</v>
      </c>
      <c r="I70" s="12">
        <f>SUM(I71:I79)</f>
        <v>0</v>
      </c>
      <c r="J70" s="18">
        <f>SUM(J71:J79)</f>
        <v>25846.2</v>
      </c>
      <c r="K70" s="12">
        <f>SUM(K71:K79)</f>
        <v>0</v>
      </c>
      <c r="L70" s="12">
        <f aca="true" t="shared" si="10" ref="L70:L133">J70/H70*100</f>
        <v>97.96461384517418</v>
      </c>
    </row>
    <row r="71" spans="1:12" ht="22.5" outlineLevel="7">
      <c r="A71" s="3" t="s">
        <v>50</v>
      </c>
      <c r="B71" s="3" t="s">
        <v>5</v>
      </c>
      <c r="C71" s="3" t="s">
        <v>35</v>
      </c>
      <c r="D71" s="4" t="s">
        <v>48</v>
      </c>
      <c r="E71" s="4" t="s">
        <v>18</v>
      </c>
      <c r="F71" s="4" t="s">
        <v>13</v>
      </c>
      <c r="G71" s="13">
        <v>24842.4</v>
      </c>
      <c r="H71" s="13">
        <v>12318.7</v>
      </c>
      <c r="I71" s="13"/>
      <c r="J71" s="13">
        <v>12204.2</v>
      </c>
      <c r="K71" s="13"/>
      <c r="L71" s="13">
        <f t="shared" si="10"/>
        <v>99.07051880474401</v>
      </c>
    </row>
    <row r="72" spans="1:12" ht="33.75" outlineLevel="7">
      <c r="A72" s="3" t="s">
        <v>51</v>
      </c>
      <c r="B72" s="3" t="s">
        <v>5</v>
      </c>
      <c r="C72" s="3" t="s">
        <v>35</v>
      </c>
      <c r="D72" s="4" t="s">
        <v>48</v>
      </c>
      <c r="E72" s="4" t="s">
        <v>18</v>
      </c>
      <c r="F72" s="4" t="s">
        <v>13</v>
      </c>
      <c r="G72" s="13"/>
      <c r="H72" s="13">
        <v>171.7</v>
      </c>
      <c r="I72" s="13"/>
      <c r="J72" s="13">
        <v>171.7</v>
      </c>
      <c r="K72" s="13"/>
      <c r="L72" s="13">
        <f t="shared" si="10"/>
        <v>100</v>
      </c>
    </row>
    <row r="73" spans="1:12" ht="22.5" outlineLevel="7">
      <c r="A73" s="3" t="s">
        <v>52</v>
      </c>
      <c r="B73" s="3" t="s">
        <v>5</v>
      </c>
      <c r="C73" s="3" t="s">
        <v>35</v>
      </c>
      <c r="D73" s="4" t="s">
        <v>48</v>
      </c>
      <c r="E73" s="4" t="s">
        <v>18</v>
      </c>
      <c r="F73" s="4" t="s">
        <v>13</v>
      </c>
      <c r="G73" s="13">
        <v>687.8</v>
      </c>
      <c r="H73" s="13">
        <v>976.7</v>
      </c>
      <c r="I73" s="13"/>
      <c r="J73" s="13">
        <v>944.5</v>
      </c>
      <c r="K73" s="13"/>
      <c r="L73" s="13">
        <f t="shared" si="10"/>
        <v>96.70318419166581</v>
      </c>
    </row>
    <row r="74" spans="1:12" ht="22.5" outlineLevel="7">
      <c r="A74" s="3" t="s">
        <v>53</v>
      </c>
      <c r="B74" s="3" t="s">
        <v>5</v>
      </c>
      <c r="C74" s="3" t="s">
        <v>35</v>
      </c>
      <c r="D74" s="4" t="s">
        <v>48</v>
      </c>
      <c r="E74" s="4" t="s">
        <v>18</v>
      </c>
      <c r="F74" s="4" t="s">
        <v>13</v>
      </c>
      <c r="G74" s="13">
        <v>3162.3</v>
      </c>
      <c r="H74" s="13">
        <v>8710.2</v>
      </c>
      <c r="I74" s="13"/>
      <c r="J74" s="13">
        <v>8705</v>
      </c>
      <c r="K74" s="13"/>
      <c r="L74" s="13">
        <f t="shared" si="10"/>
        <v>99.94029987830359</v>
      </c>
    </row>
    <row r="75" spans="1:12" ht="22.5" outlineLevel="7">
      <c r="A75" s="3" t="s">
        <v>54</v>
      </c>
      <c r="B75" s="3" t="s">
        <v>5</v>
      </c>
      <c r="C75" s="3" t="s">
        <v>35</v>
      </c>
      <c r="D75" s="4" t="s">
        <v>48</v>
      </c>
      <c r="E75" s="4" t="s">
        <v>18</v>
      </c>
      <c r="F75" s="4" t="s">
        <v>13</v>
      </c>
      <c r="G75" s="13">
        <v>2700</v>
      </c>
      <c r="H75" s="13">
        <v>3494.4</v>
      </c>
      <c r="I75" s="13"/>
      <c r="J75" s="13">
        <v>3109.3</v>
      </c>
      <c r="K75" s="13"/>
      <c r="L75" s="13">
        <f t="shared" si="10"/>
        <v>88.97951007326007</v>
      </c>
    </row>
    <row r="76" spans="1:12" ht="33.75" outlineLevel="7">
      <c r="A76" s="3" t="s">
        <v>55</v>
      </c>
      <c r="B76" s="3" t="s">
        <v>5</v>
      </c>
      <c r="C76" s="3" t="s">
        <v>35</v>
      </c>
      <c r="D76" s="4" t="s">
        <v>48</v>
      </c>
      <c r="E76" s="4" t="s">
        <v>18</v>
      </c>
      <c r="F76" s="4" t="s">
        <v>13</v>
      </c>
      <c r="G76" s="13"/>
      <c r="H76" s="13">
        <v>100</v>
      </c>
      <c r="I76" s="13"/>
      <c r="J76" s="13">
        <v>100</v>
      </c>
      <c r="K76" s="13"/>
      <c r="L76" s="13">
        <f t="shared" si="10"/>
        <v>100</v>
      </c>
    </row>
    <row r="77" spans="1:12" ht="22.5" outlineLevel="7">
      <c r="A77" s="3" t="s">
        <v>50</v>
      </c>
      <c r="B77" s="3" t="s">
        <v>5</v>
      </c>
      <c r="C77" s="3" t="s">
        <v>35</v>
      </c>
      <c r="D77" s="4" t="s">
        <v>48</v>
      </c>
      <c r="E77" s="4" t="s">
        <v>18</v>
      </c>
      <c r="F77" s="4" t="s">
        <v>15</v>
      </c>
      <c r="G77" s="13"/>
      <c r="H77" s="13">
        <v>166.8</v>
      </c>
      <c r="I77" s="13"/>
      <c r="J77" s="13">
        <v>166.8</v>
      </c>
      <c r="K77" s="13"/>
      <c r="L77" s="13">
        <f t="shared" si="10"/>
        <v>100</v>
      </c>
    </row>
    <row r="78" spans="1:12" ht="15" outlineLevel="7">
      <c r="A78" s="3" t="s">
        <v>56</v>
      </c>
      <c r="B78" s="3" t="s">
        <v>5</v>
      </c>
      <c r="C78" s="3" t="s">
        <v>35</v>
      </c>
      <c r="D78" s="4" t="s">
        <v>48</v>
      </c>
      <c r="E78" s="4" t="s">
        <v>18</v>
      </c>
      <c r="F78" s="4" t="s">
        <v>15</v>
      </c>
      <c r="G78" s="13"/>
      <c r="H78" s="13">
        <v>349.3</v>
      </c>
      <c r="I78" s="13"/>
      <c r="J78" s="13">
        <v>349.3</v>
      </c>
      <c r="K78" s="13"/>
      <c r="L78" s="13">
        <f t="shared" si="10"/>
        <v>100</v>
      </c>
    </row>
    <row r="79" spans="1:12" ht="22.5" outlineLevel="7">
      <c r="A79" s="3" t="s">
        <v>53</v>
      </c>
      <c r="B79" s="3" t="s">
        <v>5</v>
      </c>
      <c r="C79" s="3" t="s">
        <v>35</v>
      </c>
      <c r="D79" s="4" t="s">
        <v>48</v>
      </c>
      <c r="E79" s="4" t="s">
        <v>18</v>
      </c>
      <c r="F79" s="4" t="s">
        <v>15</v>
      </c>
      <c r="G79" s="13"/>
      <c r="H79" s="13">
        <v>95.4</v>
      </c>
      <c r="I79" s="13"/>
      <c r="J79" s="13">
        <v>95.4</v>
      </c>
      <c r="K79" s="13"/>
      <c r="L79" s="13">
        <f t="shared" si="10"/>
        <v>100</v>
      </c>
    </row>
    <row r="80" spans="1:12" ht="78.75" outlineLevel="4">
      <c r="A80" s="1" t="s">
        <v>110</v>
      </c>
      <c r="B80" s="1" t="s">
        <v>5</v>
      </c>
      <c r="C80" s="1" t="s">
        <v>35</v>
      </c>
      <c r="D80" s="2" t="s">
        <v>109</v>
      </c>
      <c r="E80" s="2"/>
      <c r="F80" s="2"/>
      <c r="G80" s="12">
        <f>SUM(G81,G85)</f>
        <v>7115</v>
      </c>
      <c r="H80" s="12">
        <f>SUM(H81,H85)</f>
        <v>8612.1</v>
      </c>
      <c r="I80" s="12">
        <f>SUM(I81,I85)</f>
        <v>0</v>
      </c>
      <c r="J80" s="12">
        <f>SUM(J81,J85)</f>
        <v>8612.1</v>
      </c>
      <c r="K80" s="12">
        <f>SUM(K81,K85)</f>
        <v>0</v>
      </c>
      <c r="L80" s="12">
        <f t="shared" si="10"/>
        <v>100</v>
      </c>
    </row>
    <row r="81" spans="1:12" ht="15.75" outlineLevel="5">
      <c r="A81" s="1" t="s">
        <v>47</v>
      </c>
      <c r="B81" s="1" t="s">
        <v>5</v>
      </c>
      <c r="C81" s="1" t="s">
        <v>35</v>
      </c>
      <c r="D81" s="2" t="s">
        <v>57</v>
      </c>
      <c r="E81" s="2"/>
      <c r="F81" s="2"/>
      <c r="G81" s="12">
        <f aca="true" t="shared" si="11" ref="G81:K83">SUM(G82)</f>
        <v>0</v>
      </c>
      <c r="H81" s="12">
        <f t="shared" si="11"/>
        <v>1476.1</v>
      </c>
      <c r="I81" s="12">
        <f t="shared" si="11"/>
        <v>0</v>
      </c>
      <c r="J81" s="12">
        <f t="shared" si="11"/>
        <v>1476.1</v>
      </c>
      <c r="K81" s="12">
        <f t="shared" si="11"/>
        <v>0</v>
      </c>
      <c r="L81" s="12">
        <f t="shared" si="10"/>
        <v>100</v>
      </c>
    </row>
    <row r="82" spans="1:12" ht="45" outlineLevel="6">
      <c r="A82" s="1" t="s">
        <v>112</v>
      </c>
      <c r="B82" s="1" t="s">
        <v>5</v>
      </c>
      <c r="C82" s="1" t="s">
        <v>35</v>
      </c>
      <c r="D82" s="2" t="s">
        <v>57</v>
      </c>
      <c r="E82" s="2" t="s">
        <v>111</v>
      </c>
      <c r="F82" s="2"/>
      <c r="G82" s="12">
        <f t="shared" si="11"/>
        <v>0</v>
      </c>
      <c r="H82" s="12">
        <f t="shared" si="11"/>
        <v>1476.1</v>
      </c>
      <c r="I82" s="12">
        <f t="shared" si="11"/>
        <v>0</v>
      </c>
      <c r="J82" s="12">
        <f t="shared" si="11"/>
        <v>1476.1</v>
      </c>
      <c r="K82" s="12">
        <f t="shared" si="11"/>
        <v>0</v>
      </c>
      <c r="L82" s="12">
        <f t="shared" si="10"/>
        <v>100</v>
      </c>
    </row>
    <row r="83" spans="1:12" ht="78.75" outlineLevel="7">
      <c r="A83" s="1" t="s">
        <v>59</v>
      </c>
      <c r="B83" s="1" t="s">
        <v>5</v>
      </c>
      <c r="C83" s="1" t="s">
        <v>35</v>
      </c>
      <c r="D83" s="2" t="s">
        <v>57</v>
      </c>
      <c r="E83" s="2" t="s">
        <v>58</v>
      </c>
      <c r="F83" s="2"/>
      <c r="G83" s="12">
        <f t="shared" si="11"/>
        <v>0</v>
      </c>
      <c r="H83" s="12">
        <f t="shared" si="11"/>
        <v>1476.1</v>
      </c>
      <c r="I83" s="12">
        <f t="shared" si="11"/>
        <v>0</v>
      </c>
      <c r="J83" s="12">
        <f t="shared" si="11"/>
        <v>1476.1</v>
      </c>
      <c r="K83" s="12">
        <f t="shared" si="11"/>
        <v>0</v>
      </c>
      <c r="L83" s="12">
        <f t="shared" si="10"/>
        <v>100</v>
      </c>
    </row>
    <row r="84" spans="1:12" ht="15" outlineLevel="7">
      <c r="A84" s="3" t="s">
        <v>47</v>
      </c>
      <c r="B84" s="3" t="s">
        <v>5</v>
      </c>
      <c r="C84" s="3" t="s">
        <v>35</v>
      </c>
      <c r="D84" s="4" t="s">
        <v>57</v>
      </c>
      <c r="E84" s="4" t="s">
        <v>58</v>
      </c>
      <c r="F84" s="4" t="s">
        <v>24</v>
      </c>
      <c r="G84" s="13"/>
      <c r="H84" s="13">
        <v>1476.1</v>
      </c>
      <c r="I84" s="13"/>
      <c r="J84" s="13">
        <v>1476.1</v>
      </c>
      <c r="K84" s="13"/>
      <c r="L84" s="13">
        <f t="shared" si="10"/>
        <v>100</v>
      </c>
    </row>
    <row r="85" spans="1:12" ht="22.5" outlineLevel="5">
      <c r="A85" s="1" t="s">
        <v>49</v>
      </c>
      <c r="B85" s="1" t="s">
        <v>5</v>
      </c>
      <c r="C85" s="1" t="s">
        <v>35</v>
      </c>
      <c r="D85" s="2" t="s">
        <v>60</v>
      </c>
      <c r="E85" s="2"/>
      <c r="F85" s="2"/>
      <c r="G85" s="12">
        <f aca="true" t="shared" si="12" ref="G85:K87">SUM(G86)</f>
        <v>7115</v>
      </c>
      <c r="H85" s="12">
        <f t="shared" si="12"/>
        <v>7136</v>
      </c>
      <c r="I85" s="12">
        <f t="shared" si="12"/>
        <v>0</v>
      </c>
      <c r="J85" s="12">
        <f t="shared" si="12"/>
        <v>7136</v>
      </c>
      <c r="K85" s="12">
        <f t="shared" si="12"/>
        <v>0</v>
      </c>
      <c r="L85" s="12">
        <f t="shared" si="10"/>
        <v>100</v>
      </c>
    </row>
    <row r="86" spans="1:12" ht="45" outlineLevel="6">
      <c r="A86" s="1" t="s">
        <v>112</v>
      </c>
      <c r="B86" s="1" t="s">
        <v>5</v>
      </c>
      <c r="C86" s="1" t="s">
        <v>35</v>
      </c>
      <c r="D86" s="2" t="s">
        <v>60</v>
      </c>
      <c r="E86" s="2" t="s">
        <v>111</v>
      </c>
      <c r="F86" s="2"/>
      <c r="G86" s="12">
        <f t="shared" si="12"/>
        <v>7115</v>
      </c>
      <c r="H86" s="12">
        <f t="shared" si="12"/>
        <v>7136</v>
      </c>
      <c r="I86" s="12">
        <f t="shared" si="12"/>
        <v>0</v>
      </c>
      <c r="J86" s="12">
        <f t="shared" si="12"/>
        <v>7136</v>
      </c>
      <c r="K86" s="12">
        <f t="shared" si="12"/>
        <v>0</v>
      </c>
      <c r="L86" s="12">
        <f t="shared" si="10"/>
        <v>100</v>
      </c>
    </row>
    <row r="87" spans="1:12" ht="78.75" outlineLevel="7">
      <c r="A87" s="1" t="s">
        <v>59</v>
      </c>
      <c r="B87" s="1" t="s">
        <v>5</v>
      </c>
      <c r="C87" s="1" t="s">
        <v>35</v>
      </c>
      <c r="D87" s="2" t="s">
        <v>60</v>
      </c>
      <c r="E87" s="2" t="s">
        <v>58</v>
      </c>
      <c r="F87" s="2"/>
      <c r="G87" s="12">
        <f t="shared" si="12"/>
        <v>7115</v>
      </c>
      <c r="H87" s="12">
        <f t="shared" si="12"/>
        <v>7136</v>
      </c>
      <c r="I87" s="12">
        <f t="shared" si="12"/>
        <v>0</v>
      </c>
      <c r="J87" s="12">
        <f t="shared" si="12"/>
        <v>7136</v>
      </c>
      <c r="K87" s="12">
        <f t="shared" si="12"/>
        <v>0</v>
      </c>
      <c r="L87" s="12">
        <f t="shared" si="10"/>
        <v>100</v>
      </c>
    </row>
    <row r="88" spans="1:12" ht="22.5" outlineLevel="7">
      <c r="A88" s="3" t="s">
        <v>53</v>
      </c>
      <c r="B88" s="3" t="s">
        <v>5</v>
      </c>
      <c r="C88" s="3" t="s">
        <v>35</v>
      </c>
      <c r="D88" s="4" t="s">
        <v>60</v>
      </c>
      <c r="E88" s="4" t="s">
        <v>58</v>
      </c>
      <c r="F88" s="4" t="s">
        <v>24</v>
      </c>
      <c r="G88" s="13">
        <v>7115</v>
      </c>
      <c r="H88" s="13">
        <v>7136</v>
      </c>
      <c r="I88" s="13"/>
      <c r="J88" s="13">
        <v>7136</v>
      </c>
      <c r="K88" s="13"/>
      <c r="L88" s="13">
        <f t="shared" si="10"/>
        <v>100</v>
      </c>
    </row>
    <row r="89" spans="1:12" ht="56.25" outlineLevel="2">
      <c r="A89" s="1" t="s">
        <v>95</v>
      </c>
      <c r="B89" s="1" t="s">
        <v>5</v>
      </c>
      <c r="C89" s="1" t="s">
        <v>35</v>
      </c>
      <c r="D89" s="2" t="s">
        <v>94</v>
      </c>
      <c r="E89" s="2"/>
      <c r="F89" s="2"/>
      <c r="G89" s="12">
        <f aca="true" t="shared" si="13" ref="G89:K93">SUM(G90)</f>
        <v>1550</v>
      </c>
      <c r="H89" s="12">
        <f t="shared" si="13"/>
        <v>1545.2</v>
      </c>
      <c r="I89" s="12">
        <f t="shared" si="13"/>
        <v>0</v>
      </c>
      <c r="J89" s="12">
        <f t="shared" si="13"/>
        <v>1545.2</v>
      </c>
      <c r="K89" s="12">
        <f t="shared" si="13"/>
        <v>0</v>
      </c>
      <c r="L89" s="12">
        <f t="shared" si="10"/>
        <v>100</v>
      </c>
    </row>
    <row r="90" spans="1:12" ht="22.5" outlineLevel="4">
      <c r="A90" s="1" t="s">
        <v>91</v>
      </c>
      <c r="B90" s="1" t="s">
        <v>5</v>
      </c>
      <c r="C90" s="1" t="s">
        <v>35</v>
      </c>
      <c r="D90" s="2" t="s">
        <v>96</v>
      </c>
      <c r="E90" s="2"/>
      <c r="F90" s="2"/>
      <c r="G90" s="12">
        <f t="shared" si="13"/>
        <v>1550</v>
      </c>
      <c r="H90" s="12">
        <f t="shared" si="13"/>
        <v>1545.2</v>
      </c>
      <c r="I90" s="12">
        <f t="shared" si="13"/>
        <v>0</v>
      </c>
      <c r="J90" s="12">
        <f t="shared" si="13"/>
        <v>1545.2</v>
      </c>
      <c r="K90" s="12">
        <f t="shared" si="13"/>
        <v>0</v>
      </c>
      <c r="L90" s="12">
        <f t="shared" si="10"/>
        <v>100</v>
      </c>
    </row>
    <row r="91" spans="1:12" ht="22.5" outlineLevel="5">
      <c r="A91" s="1" t="s">
        <v>49</v>
      </c>
      <c r="B91" s="1" t="s">
        <v>5</v>
      </c>
      <c r="C91" s="1" t="s">
        <v>35</v>
      </c>
      <c r="D91" s="2" t="s">
        <v>61</v>
      </c>
      <c r="E91" s="2"/>
      <c r="F91" s="2"/>
      <c r="G91" s="12">
        <f t="shared" si="13"/>
        <v>1550</v>
      </c>
      <c r="H91" s="12">
        <f t="shared" si="13"/>
        <v>1545.2</v>
      </c>
      <c r="I91" s="12">
        <f t="shared" si="13"/>
        <v>0</v>
      </c>
      <c r="J91" s="12">
        <f t="shared" si="13"/>
        <v>1545.2</v>
      </c>
      <c r="K91" s="12">
        <f t="shared" si="13"/>
        <v>0</v>
      </c>
      <c r="L91" s="12">
        <f t="shared" si="10"/>
        <v>100</v>
      </c>
    </row>
    <row r="92" spans="1:12" ht="33.75" outlineLevel="6">
      <c r="A92" s="1" t="s">
        <v>87</v>
      </c>
      <c r="B92" s="1" t="s">
        <v>5</v>
      </c>
      <c r="C92" s="1" t="s">
        <v>35</v>
      </c>
      <c r="D92" s="2" t="s">
        <v>61</v>
      </c>
      <c r="E92" s="2" t="s">
        <v>86</v>
      </c>
      <c r="F92" s="2"/>
      <c r="G92" s="12">
        <f t="shared" si="13"/>
        <v>1550</v>
      </c>
      <c r="H92" s="12">
        <f t="shared" si="13"/>
        <v>1545.2</v>
      </c>
      <c r="I92" s="12">
        <f t="shared" si="13"/>
        <v>0</v>
      </c>
      <c r="J92" s="12">
        <f t="shared" si="13"/>
        <v>1545.2</v>
      </c>
      <c r="K92" s="12">
        <f t="shared" si="13"/>
        <v>0</v>
      </c>
      <c r="L92" s="12">
        <f t="shared" si="10"/>
        <v>100</v>
      </c>
    </row>
    <row r="93" spans="1:12" ht="45" outlineLevel="7">
      <c r="A93" s="1" t="s">
        <v>19</v>
      </c>
      <c r="B93" s="1" t="s">
        <v>5</v>
      </c>
      <c r="C93" s="1" t="s">
        <v>35</v>
      </c>
      <c r="D93" s="2" t="s">
        <v>61</v>
      </c>
      <c r="E93" s="2" t="s">
        <v>18</v>
      </c>
      <c r="F93" s="2"/>
      <c r="G93" s="12">
        <f t="shared" si="13"/>
        <v>1550</v>
      </c>
      <c r="H93" s="12">
        <f t="shared" si="13"/>
        <v>1545.2</v>
      </c>
      <c r="I93" s="12">
        <f t="shared" si="13"/>
        <v>0</v>
      </c>
      <c r="J93" s="12">
        <f t="shared" si="13"/>
        <v>1545.2</v>
      </c>
      <c r="K93" s="12">
        <f t="shared" si="13"/>
        <v>0</v>
      </c>
      <c r="L93" s="12">
        <f t="shared" si="10"/>
        <v>100</v>
      </c>
    </row>
    <row r="94" spans="1:12" ht="22.5" outlineLevel="7">
      <c r="A94" s="3" t="s">
        <v>62</v>
      </c>
      <c r="B94" s="3" t="s">
        <v>5</v>
      </c>
      <c r="C94" s="3" t="s">
        <v>35</v>
      </c>
      <c r="D94" s="4" t="s">
        <v>61</v>
      </c>
      <c r="E94" s="4" t="s">
        <v>18</v>
      </c>
      <c r="F94" s="4" t="s">
        <v>13</v>
      </c>
      <c r="G94" s="13">
        <v>1550</v>
      </c>
      <c r="H94" s="13">
        <v>1545.2</v>
      </c>
      <c r="I94" s="13"/>
      <c r="J94" s="13">
        <v>1545.2</v>
      </c>
      <c r="K94" s="13"/>
      <c r="L94" s="13">
        <f t="shared" si="10"/>
        <v>100</v>
      </c>
    </row>
    <row r="95" spans="1:12" ht="56.25" outlineLevel="2">
      <c r="A95" s="1" t="s">
        <v>114</v>
      </c>
      <c r="B95" s="1" t="s">
        <v>5</v>
      </c>
      <c r="C95" s="1" t="s">
        <v>35</v>
      </c>
      <c r="D95" s="2" t="s">
        <v>113</v>
      </c>
      <c r="E95" s="2"/>
      <c r="F95" s="2"/>
      <c r="G95" s="12">
        <f aca="true" t="shared" si="14" ref="G95:K98">SUM(G96)</f>
        <v>0</v>
      </c>
      <c r="H95" s="12">
        <f t="shared" si="14"/>
        <v>3500</v>
      </c>
      <c r="I95" s="12">
        <f t="shared" si="14"/>
        <v>0</v>
      </c>
      <c r="J95" s="12">
        <f t="shared" si="14"/>
        <v>3500</v>
      </c>
      <c r="K95" s="12">
        <f t="shared" si="14"/>
        <v>0</v>
      </c>
      <c r="L95" s="12">
        <f t="shared" si="10"/>
        <v>100</v>
      </c>
    </row>
    <row r="96" spans="1:12" ht="22.5" outlineLevel="4">
      <c r="A96" s="1" t="s">
        <v>91</v>
      </c>
      <c r="B96" s="1" t="s">
        <v>5</v>
      </c>
      <c r="C96" s="1" t="s">
        <v>35</v>
      </c>
      <c r="D96" s="2" t="s">
        <v>115</v>
      </c>
      <c r="E96" s="2"/>
      <c r="F96" s="2"/>
      <c r="G96" s="12">
        <f t="shared" si="14"/>
        <v>0</v>
      </c>
      <c r="H96" s="12">
        <f t="shared" si="14"/>
        <v>3500</v>
      </c>
      <c r="I96" s="12">
        <f t="shared" si="14"/>
        <v>0</v>
      </c>
      <c r="J96" s="12">
        <f t="shared" si="14"/>
        <v>3500</v>
      </c>
      <c r="K96" s="12">
        <f t="shared" si="14"/>
        <v>0</v>
      </c>
      <c r="L96" s="12">
        <f t="shared" si="10"/>
        <v>100</v>
      </c>
    </row>
    <row r="97" spans="1:12" ht="22.5" outlineLevel="5">
      <c r="A97" s="1" t="s">
        <v>49</v>
      </c>
      <c r="B97" s="1" t="s">
        <v>5</v>
      </c>
      <c r="C97" s="1" t="s">
        <v>35</v>
      </c>
      <c r="D97" s="2" t="s">
        <v>63</v>
      </c>
      <c r="E97" s="2"/>
      <c r="F97" s="2"/>
      <c r="G97" s="12">
        <f t="shared" si="14"/>
        <v>0</v>
      </c>
      <c r="H97" s="12">
        <f t="shared" si="14"/>
        <v>3500</v>
      </c>
      <c r="I97" s="12">
        <f t="shared" si="14"/>
        <v>0</v>
      </c>
      <c r="J97" s="12">
        <f t="shared" si="14"/>
        <v>3500</v>
      </c>
      <c r="K97" s="12">
        <f t="shared" si="14"/>
        <v>0</v>
      </c>
      <c r="L97" s="12">
        <f t="shared" si="10"/>
        <v>100</v>
      </c>
    </row>
    <row r="98" spans="1:12" ht="33.75" outlineLevel="6">
      <c r="A98" s="1" t="s">
        <v>87</v>
      </c>
      <c r="B98" s="1" t="s">
        <v>5</v>
      </c>
      <c r="C98" s="1" t="s">
        <v>35</v>
      </c>
      <c r="D98" s="2" t="s">
        <v>63</v>
      </c>
      <c r="E98" s="2" t="s">
        <v>86</v>
      </c>
      <c r="F98" s="2"/>
      <c r="G98" s="12">
        <f t="shared" si="14"/>
        <v>0</v>
      </c>
      <c r="H98" s="12">
        <f t="shared" si="14"/>
        <v>3500</v>
      </c>
      <c r="I98" s="12">
        <f t="shared" si="14"/>
        <v>0</v>
      </c>
      <c r="J98" s="12">
        <f t="shared" si="14"/>
        <v>3500</v>
      </c>
      <c r="K98" s="12">
        <f t="shared" si="14"/>
        <v>0</v>
      </c>
      <c r="L98" s="12">
        <f t="shared" si="10"/>
        <v>100</v>
      </c>
    </row>
    <row r="99" spans="1:12" ht="45" outlineLevel="7">
      <c r="A99" s="1" t="s">
        <v>19</v>
      </c>
      <c r="B99" s="1" t="s">
        <v>5</v>
      </c>
      <c r="C99" s="1" t="s">
        <v>35</v>
      </c>
      <c r="D99" s="2" t="s">
        <v>63</v>
      </c>
      <c r="E99" s="2" t="s">
        <v>18</v>
      </c>
      <c r="F99" s="2"/>
      <c r="G99" s="12">
        <f>SUM(G100:G103)</f>
        <v>0</v>
      </c>
      <c r="H99" s="12">
        <f>SUM(H100:H103)</f>
        <v>3500</v>
      </c>
      <c r="I99" s="12">
        <f>SUM(I100:I103)</f>
        <v>0</v>
      </c>
      <c r="J99" s="12">
        <f>SUM(J100:J103)</f>
        <v>3500</v>
      </c>
      <c r="K99" s="12">
        <f>SUM(K100:K103)</f>
        <v>0</v>
      </c>
      <c r="L99" s="12">
        <f t="shared" si="10"/>
        <v>100</v>
      </c>
    </row>
    <row r="100" spans="1:12" ht="33.75" outlineLevel="7">
      <c r="A100" s="3" t="s">
        <v>39</v>
      </c>
      <c r="B100" s="3" t="s">
        <v>5</v>
      </c>
      <c r="C100" s="3" t="s">
        <v>35</v>
      </c>
      <c r="D100" s="4" t="s">
        <v>63</v>
      </c>
      <c r="E100" s="4" t="s">
        <v>18</v>
      </c>
      <c r="F100" s="4" t="s">
        <v>13</v>
      </c>
      <c r="G100" s="13"/>
      <c r="H100" s="13">
        <v>1838.8</v>
      </c>
      <c r="I100" s="13"/>
      <c r="J100" s="13">
        <v>1838.8</v>
      </c>
      <c r="K100" s="13"/>
      <c r="L100" s="13">
        <f t="shared" si="10"/>
        <v>100</v>
      </c>
    </row>
    <row r="101" spans="1:12" ht="33.75" outlineLevel="7">
      <c r="A101" s="3" t="s">
        <v>40</v>
      </c>
      <c r="B101" s="3" t="s">
        <v>5</v>
      </c>
      <c r="C101" s="3" t="s">
        <v>35</v>
      </c>
      <c r="D101" s="4" t="s">
        <v>63</v>
      </c>
      <c r="E101" s="4" t="s">
        <v>18</v>
      </c>
      <c r="F101" s="4" t="s">
        <v>13</v>
      </c>
      <c r="G101" s="13"/>
      <c r="H101" s="13">
        <v>1647.3</v>
      </c>
      <c r="I101" s="13"/>
      <c r="J101" s="13">
        <v>1647.3</v>
      </c>
      <c r="K101" s="13"/>
      <c r="L101" s="13">
        <f t="shared" si="10"/>
        <v>100</v>
      </c>
    </row>
    <row r="102" spans="1:12" ht="33.75" outlineLevel="7">
      <c r="A102" s="3" t="s">
        <v>39</v>
      </c>
      <c r="B102" s="3" t="s">
        <v>5</v>
      </c>
      <c r="C102" s="3" t="s">
        <v>35</v>
      </c>
      <c r="D102" s="4" t="s">
        <v>63</v>
      </c>
      <c r="E102" s="4" t="s">
        <v>18</v>
      </c>
      <c r="F102" s="4" t="s">
        <v>15</v>
      </c>
      <c r="G102" s="13"/>
      <c r="H102" s="13">
        <v>8.3</v>
      </c>
      <c r="I102" s="13"/>
      <c r="J102" s="13">
        <v>8.3</v>
      </c>
      <c r="K102" s="13"/>
      <c r="L102" s="13">
        <f t="shared" si="10"/>
        <v>100</v>
      </c>
    </row>
    <row r="103" spans="1:12" ht="33.75" outlineLevel="7">
      <c r="A103" s="3" t="s">
        <v>40</v>
      </c>
      <c r="B103" s="3" t="s">
        <v>5</v>
      </c>
      <c r="C103" s="3" t="s">
        <v>35</v>
      </c>
      <c r="D103" s="4" t="s">
        <v>63</v>
      </c>
      <c r="E103" s="4" t="s">
        <v>18</v>
      </c>
      <c r="F103" s="4" t="s">
        <v>15</v>
      </c>
      <c r="G103" s="13"/>
      <c r="H103" s="13">
        <v>5.6</v>
      </c>
      <c r="I103" s="13"/>
      <c r="J103" s="13">
        <v>5.6</v>
      </c>
      <c r="K103" s="13"/>
      <c r="L103" s="13">
        <f t="shared" si="10"/>
        <v>100</v>
      </c>
    </row>
    <row r="104" spans="1:12" ht="22.5" outlineLevel="2">
      <c r="A104" s="1" t="s">
        <v>117</v>
      </c>
      <c r="B104" s="1" t="s">
        <v>5</v>
      </c>
      <c r="C104" s="1" t="s">
        <v>35</v>
      </c>
      <c r="D104" s="2" t="s">
        <v>116</v>
      </c>
      <c r="E104" s="2"/>
      <c r="F104" s="2"/>
      <c r="G104" s="12">
        <f>SUM(G105,G110)</f>
        <v>198.4</v>
      </c>
      <c r="H104" s="12">
        <f>SUM(H105,H110)</f>
        <v>248.2</v>
      </c>
      <c r="I104" s="12">
        <f>SUM(I105,I110)</f>
        <v>198.4</v>
      </c>
      <c r="J104" s="12">
        <f>SUM(J105,J110)</f>
        <v>248.10000000000002</v>
      </c>
      <c r="K104" s="12">
        <f>SUM(K105,K110)</f>
        <v>198.3</v>
      </c>
      <c r="L104" s="12">
        <f t="shared" si="10"/>
        <v>99.95970991136181</v>
      </c>
    </row>
    <row r="105" spans="1:12" ht="123.75" outlineLevel="4">
      <c r="A105" s="5" t="s">
        <v>119</v>
      </c>
      <c r="B105" s="1" t="s">
        <v>5</v>
      </c>
      <c r="C105" s="1" t="s">
        <v>35</v>
      </c>
      <c r="D105" s="2" t="s">
        <v>118</v>
      </c>
      <c r="E105" s="2"/>
      <c r="F105" s="2"/>
      <c r="G105" s="12">
        <f aca="true" t="shared" si="15" ref="G105:K108">SUM(G106)</f>
        <v>198.4</v>
      </c>
      <c r="H105" s="12">
        <f t="shared" si="15"/>
        <v>198.4</v>
      </c>
      <c r="I105" s="12">
        <f t="shared" si="15"/>
        <v>198.4</v>
      </c>
      <c r="J105" s="12">
        <f t="shared" si="15"/>
        <v>198.3</v>
      </c>
      <c r="K105" s="12">
        <f t="shared" si="15"/>
        <v>198.3</v>
      </c>
      <c r="L105" s="12">
        <f t="shared" si="10"/>
        <v>99.94959677419355</v>
      </c>
    </row>
    <row r="106" spans="1:12" ht="90" outlineLevel="5">
      <c r="A106" s="1" t="s">
        <v>65</v>
      </c>
      <c r="B106" s="1" t="s">
        <v>5</v>
      </c>
      <c r="C106" s="1" t="s">
        <v>35</v>
      </c>
      <c r="D106" s="2" t="s">
        <v>64</v>
      </c>
      <c r="E106" s="2"/>
      <c r="F106" s="2"/>
      <c r="G106" s="12">
        <f t="shared" si="15"/>
        <v>198.4</v>
      </c>
      <c r="H106" s="12">
        <f t="shared" si="15"/>
        <v>198.4</v>
      </c>
      <c r="I106" s="12">
        <f t="shared" si="15"/>
        <v>198.4</v>
      </c>
      <c r="J106" s="12">
        <f t="shared" si="15"/>
        <v>198.3</v>
      </c>
      <c r="K106" s="12">
        <f t="shared" si="15"/>
        <v>198.3</v>
      </c>
      <c r="L106" s="12">
        <f t="shared" si="10"/>
        <v>99.94959677419355</v>
      </c>
    </row>
    <row r="107" spans="1:12" ht="33.75" outlineLevel="6">
      <c r="A107" s="1" t="s">
        <v>87</v>
      </c>
      <c r="B107" s="1" t="s">
        <v>5</v>
      </c>
      <c r="C107" s="1" t="s">
        <v>35</v>
      </c>
      <c r="D107" s="2" t="s">
        <v>64</v>
      </c>
      <c r="E107" s="2" t="s">
        <v>86</v>
      </c>
      <c r="F107" s="2"/>
      <c r="G107" s="12">
        <f t="shared" si="15"/>
        <v>198.4</v>
      </c>
      <c r="H107" s="12">
        <f t="shared" si="15"/>
        <v>198.4</v>
      </c>
      <c r="I107" s="12">
        <f t="shared" si="15"/>
        <v>198.4</v>
      </c>
      <c r="J107" s="12">
        <f t="shared" si="15"/>
        <v>198.3</v>
      </c>
      <c r="K107" s="12">
        <f t="shared" si="15"/>
        <v>198.3</v>
      </c>
      <c r="L107" s="12">
        <f t="shared" si="10"/>
        <v>99.94959677419355</v>
      </c>
    </row>
    <row r="108" spans="1:12" ht="45" outlineLevel="7">
      <c r="A108" s="1" t="s">
        <v>19</v>
      </c>
      <c r="B108" s="1" t="s">
        <v>5</v>
      </c>
      <c r="C108" s="1" t="s">
        <v>35</v>
      </c>
      <c r="D108" s="2" t="s">
        <v>64</v>
      </c>
      <c r="E108" s="2" t="s">
        <v>18</v>
      </c>
      <c r="F108" s="2"/>
      <c r="G108" s="12">
        <f t="shared" si="15"/>
        <v>198.4</v>
      </c>
      <c r="H108" s="12">
        <f t="shared" si="15"/>
        <v>198.4</v>
      </c>
      <c r="I108" s="12">
        <f t="shared" si="15"/>
        <v>198.4</v>
      </c>
      <c r="J108" s="12">
        <f t="shared" si="15"/>
        <v>198.3</v>
      </c>
      <c r="K108" s="12">
        <f t="shared" si="15"/>
        <v>198.3</v>
      </c>
      <c r="L108" s="12">
        <f t="shared" si="10"/>
        <v>99.94959677419355</v>
      </c>
    </row>
    <row r="109" spans="1:12" ht="15" outlineLevel="7">
      <c r="A109" s="3" t="s">
        <v>56</v>
      </c>
      <c r="B109" s="3" t="s">
        <v>5</v>
      </c>
      <c r="C109" s="3" t="s">
        <v>35</v>
      </c>
      <c r="D109" s="4" t="s">
        <v>64</v>
      </c>
      <c r="E109" s="4" t="s">
        <v>18</v>
      </c>
      <c r="F109" s="4" t="s">
        <v>15</v>
      </c>
      <c r="G109" s="13">
        <v>198.4</v>
      </c>
      <c r="H109" s="13">
        <v>198.4</v>
      </c>
      <c r="I109" s="13">
        <v>198.4</v>
      </c>
      <c r="J109" s="13">
        <v>198.3</v>
      </c>
      <c r="K109" s="13">
        <v>198.3</v>
      </c>
      <c r="L109" s="13">
        <f t="shared" si="10"/>
        <v>99.94959677419355</v>
      </c>
    </row>
    <row r="110" spans="1:12" ht="33.75" outlineLevel="4">
      <c r="A110" s="1" t="s">
        <v>67</v>
      </c>
      <c r="B110" s="1" t="s">
        <v>5</v>
      </c>
      <c r="C110" s="1" t="s">
        <v>35</v>
      </c>
      <c r="D110" s="2" t="s">
        <v>66</v>
      </c>
      <c r="E110" s="2"/>
      <c r="F110" s="2"/>
      <c r="G110" s="12">
        <f aca="true" t="shared" si="16" ref="G110:K112">SUM(G111)</f>
        <v>0</v>
      </c>
      <c r="H110" s="12">
        <f t="shared" si="16"/>
        <v>49.8</v>
      </c>
      <c r="I110" s="12">
        <f t="shared" si="16"/>
        <v>0</v>
      </c>
      <c r="J110" s="12">
        <f t="shared" si="16"/>
        <v>49.8</v>
      </c>
      <c r="K110" s="12">
        <f t="shared" si="16"/>
        <v>0</v>
      </c>
      <c r="L110" s="12">
        <f t="shared" si="10"/>
        <v>100</v>
      </c>
    </row>
    <row r="111" spans="1:12" ht="45" outlineLevel="6">
      <c r="A111" s="1" t="s">
        <v>112</v>
      </c>
      <c r="B111" s="1" t="s">
        <v>5</v>
      </c>
      <c r="C111" s="1" t="s">
        <v>35</v>
      </c>
      <c r="D111" s="2" t="s">
        <v>66</v>
      </c>
      <c r="E111" s="2" t="s">
        <v>111</v>
      </c>
      <c r="F111" s="2"/>
      <c r="G111" s="12">
        <f t="shared" si="16"/>
        <v>0</v>
      </c>
      <c r="H111" s="12">
        <f t="shared" si="16"/>
        <v>49.8</v>
      </c>
      <c r="I111" s="12">
        <f t="shared" si="16"/>
        <v>0</v>
      </c>
      <c r="J111" s="12">
        <f t="shared" si="16"/>
        <v>49.8</v>
      </c>
      <c r="K111" s="12">
        <f t="shared" si="16"/>
        <v>0</v>
      </c>
      <c r="L111" s="12">
        <f t="shared" si="10"/>
        <v>100</v>
      </c>
    </row>
    <row r="112" spans="1:12" ht="22.5" outlineLevel="7">
      <c r="A112" s="1" t="s">
        <v>69</v>
      </c>
      <c r="B112" s="1" t="s">
        <v>5</v>
      </c>
      <c r="C112" s="1" t="s">
        <v>35</v>
      </c>
      <c r="D112" s="2" t="s">
        <v>66</v>
      </c>
      <c r="E112" s="2" t="s">
        <v>68</v>
      </c>
      <c r="F112" s="2"/>
      <c r="G112" s="12">
        <f t="shared" si="16"/>
        <v>0</v>
      </c>
      <c r="H112" s="12">
        <f t="shared" si="16"/>
        <v>49.8</v>
      </c>
      <c r="I112" s="12">
        <f t="shared" si="16"/>
        <v>0</v>
      </c>
      <c r="J112" s="12">
        <f t="shared" si="16"/>
        <v>49.8</v>
      </c>
      <c r="K112" s="12">
        <f t="shared" si="16"/>
        <v>0</v>
      </c>
      <c r="L112" s="12">
        <f t="shared" si="10"/>
        <v>100</v>
      </c>
    </row>
    <row r="113" spans="1:12" ht="15" outlineLevel="7">
      <c r="A113" s="3" t="s">
        <v>167</v>
      </c>
      <c r="B113" s="3" t="s">
        <v>5</v>
      </c>
      <c r="C113" s="3" t="s">
        <v>35</v>
      </c>
      <c r="D113" s="4" t="s">
        <v>66</v>
      </c>
      <c r="E113" s="4" t="s">
        <v>68</v>
      </c>
      <c r="F113" s="4" t="s">
        <v>24</v>
      </c>
      <c r="G113" s="13"/>
      <c r="H113" s="13">
        <v>49.8</v>
      </c>
      <c r="I113" s="13"/>
      <c r="J113" s="13">
        <v>49.8</v>
      </c>
      <c r="K113" s="13"/>
      <c r="L113" s="13">
        <f t="shared" si="10"/>
        <v>100</v>
      </c>
    </row>
    <row r="114" spans="1:12" ht="22.5" outlineLevel="1">
      <c r="A114" s="1" t="s">
        <v>70</v>
      </c>
      <c r="B114" s="1" t="s">
        <v>5</v>
      </c>
      <c r="C114" s="1" t="s">
        <v>5</v>
      </c>
      <c r="D114" s="2"/>
      <c r="E114" s="2"/>
      <c r="F114" s="2"/>
      <c r="G114" s="12">
        <f>SUM(G115,G129)</f>
        <v>0</v>
      </c>
      <c r="H114" s="12">
        <f>SUM(H115,H129)</f>
        <v>32243.4</v>
      </c>
      <c r="I114" s="12">
        <f>SUM(I115,I129)</f>
        <v>31600</v>
      </c>
      <c r="J114" s="12">
        <f>SUM(J115,J129)</f>
        <v>31062.200000000004</v>
      </c>
      <c r="K114" s="12">
        <f>SUM(K115,K129)</f>
        <v>31027.200000000004</v>
      </c>
      <c r="L114" s="12">
        <f t="shared" si="10"/>
        <v>96.33661462500854</v>
      </c>
    </row>
    <row r="115" spans="1:12" ht="78.75" outlineLevel="2">
      <c r="A115" s="1" t="s">
        <v>81</v>
      </c>
      <c r="B115" s="1" t="s">
        <v>5</v>
      </c>
      <c r="C115" s="1" t="s">
        <v>5</v>
      </c>
      <c r="D115" s="2" t="s">
        <v>80</v>
      </c>
      <c r="E115" s="2"/>
      <c r="F115" s="2"/>
      <c r="G115" s="12">
        <f aca="true" t="shared" si="17" ref="G115:K119">SUM(G116)</f>
        <v>0</v>
      </c>
      <c r="H115" s="12">
        <f t="shared" si="17"/>
        <v>31600</v>
      </c>
      <c r="I115" s="12">
        <f t="shared" si="17"/>
        <v>31600</v>
      </c>
      <c r="J115" s="12">
        <f t="shared" si="17"/>
        <v>31027.200000000004</v>
      </c>
      <c r="K115" s="12">
        <f t="shared" si="17"/>
        <v>31027.200000000004</v>
      </c>
      <c r="L115" s="12">
        <f t="shared" si="10"/>
        <v>98.18734177215191</v>
      </c>
    </row>
    <row r="116" spans="1:12" ht="33.75" outlineLevel="3">
      <c r="A116" s="1" t="s">
        <v>83</v>
      </c>
      <c r="B116" s="1" t="s">
        <v>5</v>
      </c>
      <c r="C116" s="1" t="s">
        <v>5</v>
      </c>
      <c r="D116" s="2" t="s">
        <v>82</v>
      </c>
      <c r="E116" s="2"/>
      <c r="F116" s="2"/>
      <c r="G116" s="12">
        <f t="shared" si="17"/>
        <v>0</v>
      </c>
      <c r="H116" s="12">
        <f t="shared" si="17"/>
        <v>31600</v>
      </c>
      <c r="I116" s="12">
        <f t="shared" si="17"/>
        <v>31600</v>
      </c>
      <c r="J116" s="12">
        <f t="shared" si="17"/>
        <v>31027.200000000004</v>
      </c>
      <c r="K116" s="12">
        <f t="shared" si="17"/>
        <v>31027.200000000004</v>
      </c>
      <c r="L116" s="12">
        <f t="shared" si="10"/>
        <v>98.18734177215191</v>
      </c>
    </row>
    <row r="117" spans="1:12" ht="67.5" outlineLevel="4">
      <c r="A117" s="1" t="s">
        <v>85</v>
      </c>
      <c r="B117" s="1" t="s">
        <v>5</v>
      </c>
      <c r="C117" s="1" t="s">
        <v>5</v>
      </c>
      <c r="D117" s="2" t="s">
        <v>84</v>
      </c>
      <c r="E117" s="2"/>
      <c r="F117" s="2"/>
      <c r="G117" s="12">
        <f t="shared" si="17"/>
        <v>0</v>
      </c>
      <c r="H117" s="12">
        <f t="shared" si="17"/>
        <v>31600</v>
      </c>
      <c r="I117" s="12">
        <f t="shared" si="17"/>
        <v>31600</v>
      </c>
      <c r="J117" s="12">
        <f t="shared" si="17"/>
        <v>31027.200000000004</v>
      </c>
      <c r="K117" s="12">
        <f t="shared" si="17"/>
        <v>31027.200000000004</v>
      </c>
      <c r="L117" s="12">
        <f t="shared" si="10"/>
        <v>98.18734177215191</v>
      </c>
    </row>
    <row r="118" spans="1:12" ht="22.5" outlineLevel="5">
      <c r="A118" s="1" t="s">
        <v>72</v>
      </c>
      <c r="B118" s="1" t="s">
        <v>5</v>
      </c>
      <c r="C118" s="1" t="s">
        <v>5</v>
      </c>
      <c r="D118" s="2" t="s">
        <v>71</v>
      </c>
      <c r="E118" s="2"/>
      <c r="F118" s="2"/>
      <c r="G118" s="12">
        <f t="shared" si="17"/>
        <v>0</v>
      </c>
      <c r="H118" s="12">
        <f t="shared" si="17"/>
        <v>31600</v>
      </c>
      <c r="I118" s="12">
        <f t="shared" si="17"/>
        <v>31600</v>
      </c>
      <c r="J118" s="12">
        <f t="shared" si="17"/>
        <v>31027.200000000004</v>
      </c>
      <c r="K118" s="12">
        <f t="shared" si="17"/>
        <v>31027.200000000004</v>
      </c>
      <c r="L118" s="12">
        <f t="shared" si="10"/>
        <v>98.18734177215191</v>
      </c>
    </row>
    <row r="119" spans="1:12" ht="33.75" outlineLevel="6">
      <c r="A119" s="1" t="s">
        <v>102</v>
      </c>
      <c r="B119" s="1" t="s">
        <v>5</v>
      </c>
      <c r="C119" s="1" t="s">
        <v>5</v>
      </c>
      <c r="D119" s="2" t="s">
        <v>71</v>
      </c>
      <c r="E119" s="2" t="s">
        <v>101</v>
      </c>
      <c r="F119" s="2"/>
      <c r="G119" s="12">
        <f t="shared" si="17"/>
        <v>0</v>
      </c>
      <c r="H119" s="12">
        <f t="shared" si="17"/>
        <v>31600</v>
      </c>
      <c r="I119" s="12">
        <f t="shared" si="17"/>
        <v>31600</v>
      </c>
      <c r="J119" s="12">
        <f t="shared" si="17"/>
        <v>31027.200000000004</v>
      </c>
      <c r="K119" s="12">
        <f t="shared" si="17"/>
        <v>31027.200000000004</v>
      </c>
      <c r="L119" s="12">
        <f t="shared" si="10"/>
        <v>98.18734177215191</v>
      </c>
    </row>
    <row r="120" spans="1:12" ht="45" outlineLevel="7">
      <c r="A120" s="1" t="s">
        <v>30</v>
      </c>
      <c r="B120" s="1" t="s">
        <v>5</v>
      </c>
      <c r="C120" s="1" t="s">
        <v>5</v>
      </c>
      <c r="D120" s="2" t="s">
        <v>71</v>
      </c>
      <c r="E120" s="2" t="s">
        <v>31</v>
      </c>
      <c r="F120" s="2"/>
      <c r="G120" s="12">
        <f>SUM(G121:G128)</f>
        <v>0</v>
      </c>
      <c r="H120" s="12">
        <f>SUM(H121:H128)</f>
        <v>31600</v>
      </c>
      <c r="I120" s="12">
        <f>SUM(I121:I128)</f>
        <v>31600</v>
      </c>
      <c r="J120" s="12">
        <f>SUM(J121:J128)</f>
        <v>31027.200000000004</v>
      </c>
      <c r="K120" s="12">
        <f>SUM(K121:K128)</f>
        <v>31027.200000000004</v>
      </c>
      <c r="L120" s="12">
        <f t="shared" si="10"/>
        <v>98.18734177215191</v>
      </c>
    </row>
    <row r="121" spans="1:12" ht="67.5" outlineLevel="7">
      <c r="A121" s="3" t="s">
        <v>73</v>
      </c>
      <c r="B121" s="3" t="s">
        <v>5</v>
      </c>
      <c r="C121" s="3" t="s">
        <v>5</v>
      </c>
      <c r="D121" s="4" t="s">
        <v>71</v>
      </c>
      <c r="E121" s="4" t="s">
        <v>31</v>
      </c>
      <c r="F121" s="4" t="s">
        <v>15</v>
      </c>
      <c r="G121" s="13"/>
      <c r="H121" s="13">
        <v>439</v>
      </c>
      <c r="I121" s="13">
        <v>439</v>
      </c>
      <c r="J121" s="13">
        <v>376.8</v>
      </c>
      <c r="K121" s="13">
        <v>376.8</v>
      </c>
      <c r="L121" s="13">
        <f t="shared" si="10"/>
        <v>85.83143507972666</v>
      </c>
    </row>
    <row r="122" spans="1:12" ht="56.25" outlineLevel="7">
      <c r="A122" s="3" t="s">
        <v>74</v>
      </c>
      <c r="B122" s="3" t="s">
        <v>5</v>
      </c>
      <c r="C122" s="3" t="s">
        <v>5</v>
      </c>
      <c r="D122" s="4" t="s">
        <v>71</v>
      </c>
      <c r="E122" s="4" t="s">
        <v>31</v>
      </c>
      <c r="F122" s="4" t="s">
        <v>15</v>
      </c>
      <c r="G122" s="13"/>
      <c r="H122" s="13">
        <v>68.1</v>
      </c>
      <c r="I122" s="13">
        <v>68.1</v>
      </c>
      <c r="J122" s="13">
        <v>68.1</v>
      </c>
      <c r="K122" s="13">
        <v>68.1</v>
      </c>
      <c r="L122" s="13">
        <f t="shared" si="10"/>
        <v>100</v>
      </c>
    </row>
    <row r="123" spans="1:12" ht="67.5" outlineLevel="7">
      <c r="A123" s="3" t="s">
        <v>75</v>
      </c>
      <c r="B123" s="3" t="s">
        <v>5</v>
      </c>
      <c r="C123" s="3" t="s">
        <v>5</v>
      </c>
      <c r="D123" s="4" t="s">
        <v>71</v>
      </c>
      <c r="E123" s="4" t="s">
        <v>31</v>
      </c>
      <c r="F123" s="4" t="s">
        <v>15</v>
      </c>
      <c r="G123" s="13"/>
      <c r="H123" s="13">
        <v>83.1</v>
      </c>
      <c r="I123" s="13">
        <v>83.1</v>
      </c>
      <c r="J123" s="13">
        <v>83.1</v>
      </c>
      <c r="K123" s="13">
        <v>83.1</v>
      </c>
      <c r="L123" s="13">
        <f t="shared" si="10"/>
        <v>100</v>
      </c>
    </row>
    <row r="124" spans="1:12" ht="45" outlineLevel="7">
      <c r="A124" s="3" t="s">
        <v>76</v>
      </c>
      <c r="B124" s="3" t="s">
        <v>5</v>
      </c>
      <c r="C124" s="3" t="s">
        <v>5</v>
      </c>
      <c r="D124" s="4" t="s">
        <v>71</v>
      </c>
      <c r="E124" s="4" t="s">
        <v>31</v>
      </c>
      <c r="F124" s="4" t="s">
        <v>15</v>
      </c>
      <c r="G124" s="13"/>
      <c r="H124" s="13">
        <v>215.9</v>
      </c>
      <c r="I124" s="13">
        <v>215.9</v>
      </c>
      <c r="J124" s="13">
        <v>198.6</v>
      </c>
      <c r="K124" s="13">
        <v>198.6</v>
      </c>
      <c r="L124" s="13">
        <f t="shared" si="10"/>
        <v>91.9870310328856</v>
      </c>
    </row>
    <row r="125" spans="1:12" ht="67.5" outlineLevel="7">
      <c r="A125" s="3" t="s">
        <v>73</v>
      </c>
      <c r="B125" s="3" t="s">
        <v>5</v>
      </c>
      <c r="C125" s="3" t="s">
        <v>5</v>
      </c>
      <c r="D125" s="4" t="s">
        <v>71</v>
      </c>
      <c r="E125" s="4" t="s">
        <v>31</v>
      </c>
      <c r="F125" s="4" t="s">
        <v>6</v>
      </c>
      <c r="G125" s="13"/>
      <c r="H125" s="13">
        <v>13577</v>
      </c>
      <c r="I125" s="13">
        <v>13577</v>
      </c>
      <c r="J125" s="13">
        <v>13123.4</v>
      </c>
      <c r="K125" s="13">
        <v>13123.4</v>
      </c>
      <c r="L125" s="13">
        <f t="shared" si="10"/>
        <v>96.65905575605804</v>
      </c>
    </row>
    <row r="126" spans="1:12" ht="56.25" outlineLevel="7">
      <c r="A126" s="3" t="s">
        <v>74</v>
      </c>
      <c r="B126" s="3" t="s">
        <v>5</v>
      </c>
      <c r="C126" s="3" t="s">
        <v>5</v>
      </c>
      <c r="D126" s="4" t="s">
        <v>71</v>
      </c>
      <c r="E126" s="4" t="s">
        <v>31</v>
      </c>
      <c r="F126" s="4" t="s">
        <v>6</v>
      </c>
      <c r="G126" s="13"/>
      <c r="H126" s="13">
        <v>3481.6</v>
      </c>
      <c r="I126" s="13">
        <v>3481.6</v>
      </c>
      <c r="J126" s="13">
        <v>3479.4</v>
      </c>
      <c r="K126" s="13">
        <v>3479.4</v>
      </c>
      <c r="L126" s="13">
        <f t="shared" si="10"/>
        <v>99.93681066176471</v>
      </c>
    </row>
    <row r="127" spans="1:12" ht="67.5" outlineLevel="7">
      <c r="A127" s="3" t="s">
        <v>75</v>
      </c>
      <c r="B127" s="3" t="s">
        <v>5</v>
      </c>
      <c r="C127" s="3" t="s">
        <v>5</v>
      </c>
      <c r="D127" s="4" t="s">
        <v>71</v>
      </c>
      <c r="E127" s="4" t="s">
        <v>31</v>
      </c>
      <c r="F127" s="4" t="s">
        <v>6</v>
      </c>
      <c r="G127" s="13"/>
      <c r="H127" s="13">
        <v>3671.6</v>
      </c>
      <c r="I127" s="13">
        <v>3671.6</v>
      </c>
      <c r="J127" s="13">
        <v>3638.7</v>
      </c>
      <c r="K127" s="13">
        <v>3638.7</v>
      </c>
      <c r="L127" s="13">
        <f t="shared" si="10"/>
        <v>99.10393289029305</v>
      </c>
    </row>
    <row r="128" spans="1:12" ht="45" outlineLevel="7">
      <c r="A128" s="3" t="s">
        <v>76</v>
      </c>
      <c r="B128" s="3" t="s">
        <v>5</v>
      </c>
      <c r="C128" s="3" t="s">
        <v>5</v>
      </c>
      <c r="D128" s="4" t="s">
        <v>71</v>
      </c>
      <c r="E128" s="4" t="s">
        <v>31</v>
      </c>
      <c r="F128" s="4" t="s">
        <v>6</v>
      </c>
      <c r="G128" s="13"/>
      <c r="H128" s="13">
        <v>10063.7</v>
      </c>
      <c r="I128" s="13">
        <v>10063.7</v>
      </c>
      <c r="J128" s="13">
        <v>10059.1</v>
      </c>
      <c r="K128" s="13">
        <v>10059.1</v>
      </c>
      <c r="L128" s="13">
        <f t="shared" si="10"/>
        <v>99.95429116527717</v>
      </c>
    </row>
    <row r="129" spans="1:12" ht="56.25" outlineLevel="2">
      <c r="A129" s="1" t="s">
        <v>98</v>
      </c>
      <c r="B129" s="1" t="s">
        <v>5</v>
      </c>
      <c r="C129" s="1" t="s">
        <v>5</v>
      </c>
      <c r="D129" s="2" t="s">
        <v>97</v>
      </c>
      <c r="E129" s="2"/>
      <c r="F129" s="2"/>
      <c r="G129" s="12">
        <f>SUM(G130,G135)</f>
        <v>0</v>
      </c>
      <c r="H129" s="12">
        <f>SUM(H130,H135)</f>
        <v>643.4</v>
      </c>
      <c r="I129" s="12">
        <f>SUM(I130,I135)</f>
        <v>0</v>
      </c>
      <c r="J129" s="12">
        <f>SUM(J130,J135)</f>
        <v>35</v>
      </c>
      <c r="K129" s="12">
        <f>SUM(K130,K135)</f>
        <v>0</v>
      </c>
      <c r="L129" s="12">
        <f t="shared" si="10"/>
        <v>5.4398507926639725</v>
      </c>
    </row>
    <row r="130" spans="1:12" ht="33.75" outlineLevel="3">
      <c r="A130" s="1" t="s">
        <v>121</v>
      </c>
      <c r="B130" s="1" t="s">
        <v>5</v>
      </c>
      <c r="C130" s="1" t="s">
        <v>5</v>
      </c>
      <c r="D130" s="2" t="s">
        <v>120</v>
      </c>
      <c r="E130" s="2"/>
      <c r="F130" s="2"/>
      <c r="G130" s="12">
        <f aca="true" t="shared" si="18" ref="G130:K133">SUM(G131)</f>
        <v>0</v>
      </c>
      <c r="H130" s="12">
        <f t="shared" si="18"/>
        <v>290.7</v>
      </c>
      <c r="I130" s="12">
        <f t="shared" si="18"/>
        <v>0</v>
      </c>
      <c r="J130" s="12">
        <f t="shared" si="18"/>
        <v>0</v>
      </c>
      <c r="K130" s="12">
        <f t="shared" si="18"/>
        <v>0</v>
      </c>
      <c r="L130" s="12">
        <f t="shared" si="10"/>
        <v>0</v>
      </c>
    </row>
    <row r="131" spans="1:12" ht="45" outlineLevel="4">
      <c r="A131" s="1" t="s">
        <v>30</v>
      </c>
      <c r="B131" s="1" t="s">
        <v>5</v>
      </c>
      <c r="C131" s="1" t="s">
        <v>5</v>
      </c>
      <c r="D131" s="2" t="s">
        <v>77</v>
      </c>
      <c r="E131" s="2"/>
      <c r="F131" s="2"/>
      <c r="G131" s="12">
        <f t="shared" si="18"/>
        <v>0</v>
      </c>
      <c r="H131" s="12">
        <f t="shared" si="18"/>
        <v>290.7</v>
      </c>
      <c r="I131" s="12">
        <f t="shared" si="18"/>
        <v>0</v>
      </c>
      <c r="J131" s="12">
        <f t="shared" si="18"/>
        <v>0</v>
      </c>
      <c r="K131" s="12">
        <f t="shared" si="18"/>
        <v>0</v>
      </c>
      <c r="L131" s="12">
        <f t="shared" si="10"/>
        <v>0</v>
      </c>
    </row>
    <row r="132" spans="1:12" ht="33.75" outlineLevel="6">
      <c r="A132" s="1" t="s">
        <v>102</v>
      </c>
      <c r="B132" s="1" t="s">
        <v>5</v>
      </c>
      <c r="C132" s="1" t="s">
        <v>5</v>
      </c>
      <c r="D132" s="2" t="s">
        <v>77</v>
      </c>
      <c r="E132" s="2" t="s">
        <v>101</v>
      </c>
      <c r="F132" s="2"/>
      <c r="G132" s="12">
        <f t="shared" si="18"/>
        <v>0</v>
      </c>
      <c r="H132" s="12">
        <f t="shared" si="18"/>
        <v>290.7</v>
      </c>
      <c r="I132" s="12">
        <f t="shared" si="18"/>
        <v>0</v>
      </c>
      <c r="J132" s="12">
        <f t="shared" si="18"/>
        <v>0</v>
      </c>
      <c r="K132" s="12">
        <f t="shared" si="18"/>
        <v>0</v>
      </c>
      <c r="L132" s="12">
        <f t="shared" si="10"/>
        <v>0</v>
      </c>
    </row>
    <row r="133" spans="1:12" ht="45" outlineLevel="7">
      <c r="A133" s="1" t="s">
        <v>30</v>
      </c>
      <c r="B133" s="1" t="s">
        <v>5</v>
      </c>
      <c r="C133" s="1" t="s">
        <v>5</v>
      </c>
      <c r="D133" s="2" t="s">
        <v>77</v>
      </c>
      <c r="E133" s="2" t="s">
        <v>31</v>
      </c>
      <c r="F133" s="2"/>
      <c r="G133" s="12">
        <f t="shared" si="18"/>
        <v>0</v>
      </c>
      <c r="H133" s="12">
        <f t="shared" si="18"/>
        <v>290.7</v>
      </c>
      <c r="I133" s="12">
        <f t="shared" si="18"/>
        <v>0</v>
      </c>
      <c r="J133" s="12">
        <f t="shared" si="18"/>
        <v>0</v>
      </c>
      <c r="K133" s="12">
        <f t="shared" si="18"/>
        <v>0</v>
      </c>
      <c r="L133" s="12">
        <f t="shared" si="10"/>
        <v>0</v>
      </c>
    </row>
    <row r="134" spans="1:12" ht="22.5" outlineLevel="7">
      <c r="A134" s="3" t="s">
        <v>78</v>
      </c>
      <c r="B134" s="3" t="s">
        <v>5</v>
      </c>
      <c r="C134" s="3" t="s">
        <v>5</v>
      </c>
      <c r="D134" s="4" t="s">
        <v>77</v>
      </c>
      <c r="E134" s="4" t="s">
        <v>31</v>
      </c>
      <c r="F134" s="4" t="s">
        <v>15</v>
      </c>
      <c r="G134" s="13"/>
      <c r="H134" s="13">
        <v>290.7</v>
      </c>
      <c r="I134" s="13"/>
      <c r="J134" s="13">
        <v>0</v>
      </c>
      <c r="K134" s="13"/>
      <c r="L134" s="13">
        <f aca="true" t="shared" si="19" ref="L134:L144">J134/H134*100</f>
        <v>0</v>
      </c>
    </row>
    <row r="135" spans="1:12" ht="33.75" outlineLevel="3">
      <c r="A135" s="1" t="s">
        <v>83</v>
      </c>
      <c r="B135" s="1" t="s">
        <v>5</v>
      </c>
      <c r="C135" s="1" t="s">
        <v>5</v>
      </c>
      <c r="D135" s="2" t="s">
        <v>99</v>
      </c>
      <c r="E135" s="2"/>
      <c r="F135" s="2"/>
      <c r="G135" s="12">
        <f aca="true" t="shared" si="20" ref="G135:K137">SUM(G136)</f>
        <v>0</v>
      </c>
      <c r="H135" s="12">
        <f t="shared" si="20"/>
        <v>352.7</v>
      </c>
      <c r="I135" s="12">
        <f t="shared" si="20"/>
        <v>0</v>
      </c>
      <c r="J135" s="12">
        <f t="shared" si="20"/>
        <v>35</v>
      </c>
      <c r="K135" s="12">
        <f t="shared" si="20"/>
        <v>0</v>
      </c>
      <c r="L135" s="12">
        <f t="shared" si="19"/>
        <v>9.923447689254324</v>
      </c>
    </row>
    <row r="136" spans="1:12" ht="45" outlineLevel="4">
      <c r="A136" s="1" t="s">
        <v>30</v>
      </c>
      <c r="B136" s="1" t="s">
        <v>5</v>
      </c>
      <c r="C136" s="1" t="s">
        <v>5</v>
      </c>
      <c r="D136" s="2" t="s">
        <v>29</v>
      </c>
      <c r="E136" s="2"/>
      <c r="F136" s="2"/>
      <c r="G136" s="12">
        <f t="shared" si="20"/>
        <v>0</v>
      </c>
      <c r="H136" s="12">
        <f t="shared" si="20"/>
        <v>352.7</v>
      </c>
      <c r="I136" s="12">
        <f t="shared" si="20"/>
        <v>0</v>
      </c>
      <c r="J136" s="12">
        <f t="shared" si="20"/>
        <v>35</v>
      </c>
      <c r="K136" s="12">
        <f t="shared" si="20"/>
        <v>0</v>
      </c>
      <c r="L136" s="12">
        <f t="shared" si="19"/>
        <v>9.923447689254324</v>
      </c>
    </row>
    <row r="137" spans="1:12" ht="33.75" outlineLevel="6">
      <c r="A137" s="1" t="s">
        <v>102</v>
      </c>
      <c r="B137" s="1" t="s">
        <v>5</v>
      </c>
      <c r="C137" s="1" t="s">
        <v>5</v>
      </c>
      <c r="D137" s="2" t="s">
        <v>29</v>
      </c>
      <c r="E137" s="2" t="s">
        <v>101</v>
      </c>
      <c r="F137" s="2"/>
      <c r="G137" s="12">
        <f t="shared" si="20"/>
        <v>0</v>
      </c>
      <c r="H137" s="12">
        <f t="shared" si="20"/>
        <v>352.7</v>
      </c>
      <c r="I137" s="12">
        <f t="shared" si="20"/>
        <v>0</v>
      </c>
      <c r="J137" s="12">
        <f t="shared" si="20"/>
        <v>35</v>
      </c>
      <c r="K137" s="12">
        <f t="shared" si="20"/>
        <v>0</v>
      </c>
      <c r="L137" s="12">
        <f t="shared" si="19"/>
        <v>9.923447689254324</v>
      </c>
    </row>
    <row r="138" spans="1:12" ht="45" outlineLevel="7">
      <c r="A138" s="1" t="s">
        <v>30</v>
      </c>
      <c r="B138" s="1" t="s">
        <v>5</v>
      </c>
      <c r="C138" s="1" t="s">
        <v>5</v>
      </c>
      <c r="D138" s="2" t="s">
        <v>29</v>
      </c>
      <c r="E138" s="2" t="s">
        <v>31</v>
      </c>
      <c r="F138" s="2"/>
      <c r="G138" s="12">
        <f>SUM(G139:G143)</f>
        <v>0</v>
      </c>
      <c r="H138" s="12">
        <f>SUM(H139:H143)</f>
        <v>352.7</v>
      </c>
      <c r="I138" s="12">
        <f>SUM(I139:I143)</f>
        <v>0</v>
      </c>
      <c r="J138" s="12">
        <f>SUM(J139:J143)</f>
        <v>35</v>
      </c>
      <c r="K138" s="12">
        <f>SUM(K139:K143)</f>
        <v>0</v>
      </c>
      <c r="L138" s="12">
        <f t="shared" si="19"/>
        <v>9.923447689254324</v>
      </c>
    </row>
    <row r="139" spans="1:12" ht="67.5" outlineLevel="7">
      <c r="A139" s="3" t="s">
        <v>73</v>
      </c>
      <c r="B139" s="3" t="s">
        <v>5</v>
      </c>
      <c r="C139" s="3" t="s">
        <v>5</v>
      </c>
      <c r="D139" s="4" t="s">
        <v>29</v>
      </c>
      <c r="E139" s="4" t="s">
        <v>31</v>
      </c>
      <c r="F139" s="4" t="s">
        <v>15</v>
      </c>
      <c r="G139" s="13"/>
      <c r="H139" s="13">
        <v>100</v>
      </c>
      <c r="I139" s="13"/>
      <c r="J139" s="13">
        <v>10</v>
      </c>
      <c r="K139" s="13"/>
      <c r="L139" s="13">
        <f t="shared" si="19"/>
        <v>10</v>
      </c>
    </row>
    <row r="140" spans="1:12" ht="56.25" outlineLevel="7">
      <c r="A140" s="3" t="s">
        <v>74</v>
      </c>
      <c r="B140" s="3" t="s">
        <v>5</v>
      </c>
      <c r="C140" s="3" t="s">
        <v>5</v>
      </c>
      <c r="D140" s="4" t="s">
        <v>29</v>
      </c>
      <c r="E140" s="4" t="s">
        <v>31</v>
      </c>
      <c r="F140" s="4" t="s">
        <v>15</v>
      </c>
      <c r="G140" s="13"/>
      <c r="H140" s="13">
        <v>15</v>
      </c>
      <c r="I140" s="13"/>
      <c r="J140" s="13">
        <v>5</v>
      </c>
      <c r="K140" s="13"/>
      <c r="L140" s="13">
        <f t="shared" si="19"/>
        <v>33.33333333333333</v>
      </c>
    </row>
    <row r="141" spans="1:12" ht="67.5" outlineLevel="7">
      <c r="A141" s="3" t="s">
        <v>75</v>
      </c>
      <c r="B141" s="3" t="s">
        <v>5</v>
      </c>
      <c r="C141" s="3" t="s">
        <v>5</v>
      </c>
      <c r="D141" s="4" t="s">
        <v>29</v>
      </c>
      <c r="E141" s="4" t="s">
        <v>31</v>
      </c>
      <c r="F141" s="4" t="s">
        <v>15</v>
      </c>
      <c r="G141" s="13"/>
      <c r="H141" s="13">
        <v>60</v>
      </c>
      <c r="I141" s="13"/>
      <c r="J141" s="13">
        <v>10</v>
      </c>
      <c r="K141" s="13"/>
      <c r="L141" s="13">
        <f t="shared" si="19"/>
        <v>16.666666666666664</v>
      </c>
    </row>
    <row r="142" spans="1:12" ht="45" outlineLevel="7">
      <c r="A142" s="3" t="s">
        <v>76</v>
      </c>
      <c r="B142" s="3" t="s">
        <v>5</v>
      </c>
      <c r="C142" s="3" t="s">
        <v>5</v>
      </c>
      <c r="D142" s="4" t="s">
        <v>29</v>
      </c>
      <c r="E142" s="4" t="s">
        <v>31</v>
      </c>
      <c r="F142" s="4" t="s">
        <v>15</v>
      </c>
      <c r="G142" s="13"/>
      <c r="H142" s="13">
        <v>10</v>
      </c>
      <c r="I142" s="13"/>
      <c r="J142" s="13">
        <v>10</v>
      </c>
      <c r="K142" s="13"/>
      <c r="L142" s="13">
        <f t="shared" si="19"/>
        <v>100</v>
      </c>
    </row>
    <row r="143" spans="1:12" ht="56.25" outlineLevel="7">
      <c r="A143" s="3" t="s">
        <v>74</v>
      </c>
      <c r="B143" s="3" t="s">
        <v>5</v>
      </c>
      <c r="C143" s="3" t="s">
        <v>5</v>
      </c>
      <c r="D143" s="4" t="s">
        <v>29</v>
      </c>
      <c r="E143" s="4" t="s">
        <v>31</v>
      </c>
      <c r="F143" s="4" t="s">
        <v>6</v>
      </c>
      <c r="G143" s="13"/>
      <c r="H143" s="13">
        <v>167.7</v>
      </c>
      <c r="I143" s="13"/>
      <c r="J143" s="13">
        <v>0</v>
      </c>
      <c r="K143" s="13"/>
      <c r="L143" s="13">
        <f t="shared" si="19"/>
        <v>0</v>
      </c>
    </row>
    <row r="144" spans="1:12" ht="15.75">
      <c r="A144" s="22" t="s">
        <v>165</v>
      </c>
      <c r="B144" s="6"/>
      <c r="C144" s="6"/>
      <c r="D144" s="7"/>
      <c r="E144" s="7"/>
      <c r="F144" s="7"/>
      <c r="G144" s="14">
        <f>SUM(G5)</f>
        <v>96714.09999999999</v>
      </c>
      <c r="H144" s="14">
        <f>SUM(H5)</f>
        <v>273511.80000000005</v>
      </c>
      <c r="I144" s="14">
        <f>SUM(I5)</f>
        <v>105105.20000000001</v>
      </c>
      <c r="J144" s="14">
        <f>SUM(J5)</f>
        <v>270946.7</v>
      </c>
      <c r="K144" s="14">
        <f>SUM(K5)</f>
        <v>104344.30000000002</v>
      </c>
      <c r="L144" s="12">
        <f t="shared" si="19"/>
        <v>99.06216112065364</v>
      </c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3">
    <mergeCell ref="B1:E1"/>
    <mergeCell ref="A2:L2"/>
    <mergeCell ref="A25:A26"/>
  </mergeCells>
  <printOptions/>
  <pageMargins left="0.984251968503937" right="0" top="0.1968503937007874" bottom="0" header="0.31496062992125984" footer="0.31496062992125984"/>
  <pageSetup fitToHeight="8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6" sqref="A16"/>
    </sheetView>
  </sheetViews>
  <sheetFormatPr defaultColWidth="9.140625" defaultRowHeight="12.75" outlineLevelRow="7"/>
  <cols>
    <col min="1" max="1" width="30.7109375" style="8" customWidth="1"/>
    <col min="2" max="2" width="6.57421875" style="8" bestFit="1" customWidth="1"/>
    <col min="3" max="3" width="7.28125" style="8" customWidth="1"/>
    <col min="4" max="4" width="9.57421875" style="8" bestFit="1" customWidth="1"/>
    <col min="5" max="5" width="4.00390625" style="8" bestFit="1" customWidth="1"/>
    <col min="6" max="6" width="6.140625" style="8" bestFit="1" customWidth="1"/>
    <col min="7" max="7" width="13.28125" style="8" bestFit="1" customWidth="1"/>
    <col min="8" max="8" width="11.8515625" style="8" bestFit="1" customWidth="1"/>
    <col min="9" max="9" width="14.421875" style="8" bestFit="1" customWidth="1"/>
    <col min="10" max="10" width="11.421875" style="8" bestFit="1" customWidth="1"/>
    <col min="11" max="11" width="14.421875" style="8" bestFit="1" customWidth="1"/>
    <col min="12" max="12" width="13.7109375" style="8" customWidth="1"/>
    <col min="13" max="16384" width="9.140625" style="8" customWidth="1"/>
  </cols>
  <sheetData>
    <row r="1" ht="12.75">
      <c r="L1" s="15" t="s">
        <v>127</v>
      </c>
    </row>
    <row r="2" spans="1:12" ht="15.75">
      <c r="A2" s="24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>
      <c r="A3" s="9"/>
      <c r="B3" s="9"/>
      <c r="C3" s="9"/>
      <c r="D3" s="9"/>
      <c r="E3" s="9"/>
      <c r="F3" s="10"/>
      <c r="L3" s="16" t="s">
        <v>128</v>
      </c>
    </row>
    <row r="4" spans="1:12" ht="33.75">
      <c r="A4" s="2" t="s">
        <v>130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1" t="s">
        <v>122</v>
      </c>
      <c r="H4" s="11" t="s">
        <v>123</v>
      </c>
      <c r="I4" s="11" t="s">
        <v>124</v>
      </c>
      <c r="J4" s="2" t="s">
        <v>126</v>
      </c>
      <c r="K4" s="11" t="s">
        <v>124</v>
      </c>
      <c r="L4" s="11" t="s">
        <v>125</v>
      </c>
    </row>
    <row r="5" spans="1:12" ht="15.75">
      <c r="A5" s="1" t="s">
        <v>160</v>
      </c>
      <c r="B5" s="1" t="s">
        <v>132</v>
      </c>
      <c r="C5" s="1"/>
      <c r="D5" s="2"/>
      <c r="E5" s="2"/>
      <c r="F5" s="2"/>
      <c r="G5" s="12">
        <f>SUM(G6,G18)</f>
        <v>150333.3</v>
      </c>
      <c r="H5" s="12">
        <f>SUM(H6,H18)</f>
        <v>208684.8</v>
      </c>
      <c r="I5" s="12">
        <f>SUM(I6,I18)</f>
        <v>0</v>
      </c>
      <c r="J5" s="12">
        <f>SUM(J6,J18)</f>
        <v>206204.8</v>
      </c>
      <c r="K5" s="12">
        <f>SUM(K6,K18)</f>
        <v>0</v>
      </c>
      <c r="L5" s="12">
        <f>J5/H5*100</f>
        <v>98.81160487011992</v>
      </c>
    </row>
    <row r="6" spans="1:12" ht="15.75" outlineLevel="3">
      <c r="A6" s="1" t="s">
        <v>131</v>
      </c>
      <c r="B6" s="1" t="s">
        <v>132</v>
      </c>
      <c r="C6" s="1" t="s">
        <v>133</v>
      </c>
      <c r="D6" s="2"/>
      <c r="E6" s="2"/>
      <c r="F6" s="2"/>
      <c r="G6" s="12">
        <f aca="true" t="shared" si="0" ref="G6:K8">SUM(G7)</f>
        <v>72983.3</v>
      </c>
      <c r="H6" s="12">
        <f t="shared" si="0"/>
        <v>96324.7</v>
      </c>
      <c r="I6" s="12">
        <f t="shared" si="0"/>
        <v>0</v>
      </c>
      <c r="J6" s="12">
        <f t="shared" si="0"/>
        <v>93987.7</v>
      </c>
      <c r="K6" s="12">
        <f t="shared" si="0"/>
        <v>0</v>
      </c>
      <c r="L6" s="12">
        <f aca="true" t="shared" si="1" ref="L6:L40">J6/H6*100</f>
        <v>97.5738310111529</v>
      </c>
    </row>
    <row r="7" spans="1:12" ht="67.5" outlineLevel="4">
      <c r="A7" s="1" t="s">
        <v>135</v>
      </c>
      <c r="B7" s="1" t="s">
        <v>132</v>
      </c>
      <c r="C7" s="1" t="s">
        <v>133</v>
      </c>
      <c r="D7" s="2" t="s">
        <v>134</v>
      </c>
      <c r="E7" s="2"/>
      <c r="F7" s="2"/>
      <c r="G7" s="12">
        <f t="shared" si="0"/>
        <v>72983.3</v>
      </c>
      <c r="H7" s="12">
        <f t="shared" si="0"/>
        <v>96324.7</v>
      </c>
      <c r="I7" s="12">
        <f t="shared" si="0"/>
        <v>0</v>
      </c>
      <c r="J7" s="12">
        <f t="shared" si="0"/>
        <v>93987.7</v>
      </c>
      <c r="K7" s="12">
        <f t="shared" si="0"/>
        <v>0</v>
      </c>
      <c r="L7" s="12">
        <f t="shared" si="1"/>
        <v>97.5738310111529</v>
      </c>
    </row>
    <row r="8" spans="1:12" ht="45" outlineLevel="5">
      <c r="A8" s="1" t="s">
        <v>137</v>
      </c>
      <c r="B8" s="1" t="s">
        <v>132</v>
      </c>
      <c r="C8" s="1" t="s">
        <v>133</v>
      </c>
      <c r="D8" s="2" t="s">
        <v>136</v>
      </c>
      <c r="E8" s="2"/>
      <c r="F8" s="2"/>
      <c r="G8" s="12">
        <f t="shared" si="0"/>
        <v>72983.3</v>
      </c>
      <c r="H8" s="12">
        <f t="shared" si="0"/>
        <v>96324.7</v>
      </c>
      <c r="I8" s="12">
        <f t="shared" si="0"/>
        <v>0</v>
      </c>
      <c r="J8" s="12">
        <f t="shared" si="0"/>
        <v>93987.7</v>
      </c>
      <c r="K8" s="12">
        <f t="shared" si="0"/>
        <v>0</v>
      </c>
      <c r="L8" s="12">
        <f t="shared" si="1"/>
        <v>97.5738310111529</v>
      </c>
    </row>
    <row r="9" spans="1:12" ht="67.5" outlineLevel="6">
      <c r="A9" s="1" t="s">
        <v>139</v>
      </c>
      <c r="B9" s="1" t="s">
        <v>132</v>
      </c>
      <c r="C9" s="1" t="s">
        <v>133</v>
      </c>
      <c r="D9" s="2" t="s">
        <v>138</v>
      </c>
      <c r="E9" s="2"/>
      <c r="F9" s="2"/>
      <c r="G9" s="12">
        <f>SUM(G10,G14)</f>
        <v>72983.3</v>
      </c>
      <c r="H9" s="12">
        <f>SUM(H10,H14)</f>
        <v>96324.7</v>
      </c>
      <c r="I9" s="12">
        <f>SUM(I10,I14)</f>
        <v>0</v>
      </c>
      <c r="J9" s="12">
        <f>SUM(J10,J14)</f>
        <v>93987.7</v>
      </c>
      <c r="K9" s="12">
        <f>SUM(K10,K14)</f>
        <v>0</v>
      </c>
      <c r="L9" s="12">
        <f t="shared" si="1"/>
        <v>97.5738310111529</v>
      </c>
    </row>
    <row r="10" spans="1:12" ht="22.5" outlineLevel="7">
      <c r="A10" s="1" t="s">
        <v>141</v>
      </c>
      <c r="B10" s="1" t="s">
        <v>132</v>
      </c>
      <c r="C10" s="1" t="s">
        <v>133</v>
      </c>
      <c r="D10" s="2" t="s">
        <v>140</v>
      </c>
      <c r="E10" s="2"/>
      <c r="F10" s="2"/>
      <c r="G10" s="12">
        <f aca="true" t="shared" si="2" ref="G10:K12">SUM(G11)</f>
        <v>27383.3</v>
      </c>
      <c r="H10" s="12">
        <f t="shared" si="2"/>
        <v>50768.7</v>
      </c>
      <c r="I10" s="12">
        <f t="shared" si="2"/>
        <v>0</v>
      </c>
      <c r="J10" s="12">
        <f t="shared" si="2"/>
        <v>50768.7</v>
      </c>
      <c r="K10" s="12">
        <f t="shared" si="2"/>
        <v>0</v>
      </c>
      <c r="L10" s="12">
        <f t="shared" si="1"/>
        <v>100</v>
      </c>
    </row>
    <row r="11" spans="1:12" ht="15.75" outlineLevel="7">
      <c r="A11" s="1" t="s">
        <v>93</v>
      </c>
      <c r="B11" s="1" t="s">
        <v>132</v>
      </c>
      <c r="C11" s="1" t="s">
        <v>133</v>
      </c>
      <c r="D11" s="2" t="s">
        <v>140</v>
      </c>
      <c r="E11" s="2" t="s">
        <v>92</v>
      </c>
      <c r="F11" s="2"/>
      <c r="G11" s="12">
        <f t="shared" si="2"/>
        <v>27383.3</v>
      </c>
      <c r="H11" s="12">
        <f t="shared" si="2"/>
        <v>50768.7</v>
      </c>
      <c r="I11" s="12">
        <f t="shared" si="2"/>
        <v>0</v>
      </c>
      <c r="J11" s="12">
        <f t="shared" si="2"/>
        <v>50768.7</v>
      </c>
      <c r="K11" s="12">
        <f t="shared" si="2"/>
        <v>0</v>
      </c>
      <c r="L11" s="12">
        <f t="shared" si="1"/>
        <v>100</v>
      </c>
    </row>
    <row r="12" spans="1:12" ht="67.5" outlineLevel="7">
      <c r="A12" s="1" t="s">
        <v>23</v>
      </c>
      <c r="B12" s="1" t="s">
        <v>132</v>
      </c>
      <c r="C12" s="1" t="s">
        <v>133</v>
      </c>
      <c r="D12" s="2" t="s">
        <v>140</v>
      </c>
      <c r="E12" s="2" t="s">
        <v>22</v>
      </c>
      <c r="F12" s="2"/>
      <c r="G12" s="12">
        <f t="shared" si="2"/>
        <v>27383.3</v>
      </c>
      <c r="H12" s="12">
        <f t="shared" si="2"/>
        <v>50768.7</v>
      </c>
      <c r="I12" s="12">
        <f t="shared" si="2"/>
        <v>0</v>
      </c>
      <c r="J12" s="12">
        <f t="shared" si="2"/>
        <v>50768.7</v>
      </c>
      <c r="K12" s="12">
        <f t="shared" si="2"/>
        <v>0</v>
      </c>
      <c r="L12" s="12">
        <f t="shared" si="1"/>
        <v>100</v>
      </c>
    </row>
    <row r="13" spans="1:12" ht="22.5" outlineLevel="7">
      <c r="A13" s="3" t="s">
        <v>142</v>
      </c>
      <c r="B13" s="3" t="s">
        <v>132</v>
      </c>
      <c r="C13" s="3" t="s">
        <v>133</v>
      </c>
      <c r="D13" s="4" t="s">
        <v>140</v>
      </c>
      <c r="E13" s="4" t="s">
        <v>22</v>
      </c>
      <c r="F13" s="4" t="s">
        <v>25</v>
      </c>
      <c r="G13" s="13">
        <v>27383.3</v>
      </c>
      <c r="H13" s="13">
        <v>50768.7</v>
      </c>
      <c r="I13" s="13"/>
      <c r="J13" s="13">
        <v>50768.7</v>
      </c>
      <c r="K13" s="13"/>
      <c r="L13" s="13">
        <f t="shared" si="1"/>
        <v>100</v>
      </c>
    </row>
    <row r="14" spans="1:12" ht="22.5" outlineLevel="7">
      <c r="A14" s="1" t="s">
        <v>144</v>
      </c>
      <c r="B14" s="1" t="s">
        <v>132</v>
      </c>
      <c r="C14" s="1" t="s">
        <v>133</v>
      </c>
      <c r="D14" s="2" t="s">
        <v>143</v>
      </c>
      <c r="E14" s="2"/>
      <c r="F14" s="2"/>
      <c r="G14" s="12">
        <f aca="true" t="shared" si="3" ref="G14:K16">SUM(G15)</f>
        <v>45600</v>
      </c>
      <c r="H14" s="12">
        <f t="shared" si="3"/>
        <v>45556</v>
      </c>
      <c r="I14" s="12">
        <f t="shared" si="3"/>
        <v>0</v>
      </c>
      <c r="J14" s="12">
        <f t="shared" si="3"/>
        <v>43219</v>
      </c>
      <c r="K14" s="12">
        <f t="shared" si="3"/>
        <v>0</v>
      </c>
      <c r="L14" s="12">
        <f t="shared" si="1"/>
        <v>94.87005004829221</v>
      </c>
    </row>
    <row r="15" spans="1:12" ht="15.75" outlineLevel="7">
      <c r="A15" s="1" t="s">
        <v>93</v>
      </c>
      <c r="B15" s="1" t="s">
        <v>132</v>
      </c>
      <c r="C15" s="1" t="s">
        <v>133</v>
      </c>
      <c r="D15" s="2" t="s">
        <v>143</v>
      </c>
      <c r="E15" s="2" t="s">
        <v>92</v>
      </c>
      <c r="F15" s="2"/>
      <c r="G15" s="12">
        <f t="shared" si="3"/>
        <v>45600</v>
      </c>
      <c r="H15" s="12">
        <f t="shared" si="3"/>
        <v>45556</v>
      </c>
      <c r="I15" s="12">
        <f t="shared" si="3"/>
        <v>0</v>
      </c>
      <c r="J15" s="12">
        <f t="shared" si="3"/>
        <v>43219</v>
      </c>
      <c r="K15" s="12">
        <f t="shared" si="3"/>
        <v>0</v>
      </c>
      <c r="L15" s="12">
        <f t="shared" si="1"/>
        <v>94.87005004829221</v>
      </c>
    </row>
    <row r="16" spans="1:12" ht="67.5" outlineLevel="7">
      <c r="A16" s="1" t="s">
        <v>23</v>
      </c>
      <c r="B16" s="1" t="s">
        <v>132</v>
      </c>
      <c r="C16" s="1" t="s">
        <v>133</v>
      </c>
      <c r="D16" s="2" t="s">
        <v>143</v>
      </c>
      <c r="E16" s="2" t="s">
        <v>22</v>
      </c>
      <c r="F16" s="2"/>
      <c r="G16" s="12">
        <f t="shared" si="3"/>
        <v>45600</v>
      </c>
      <c r="H16" s="12">
        <f t="shared" si="3"/>
        <v>45556</v>
      </c>
      <c r="I16" s="12">
        <f t="shared" si="3"/>
        <v>0</v>
      </c>
      <c r="J16" s="12">
        <f t="shared" si="3"/>
        <v>43219</v>
      </c>
      <c r="K16" s="12">
        <f t="shared" si="3"/>
        <v>0</v>
      </c>
      <c r="L16" s="12">
        <f t="shared" si="1"/>
        <v>94.87005004829221</v>
      </c>
    </row>
    <row r="17" spans="1:12" ht="22.5" outlineLevel="7">
      <c r="A17" s="3" t="s">
        <v>145</v>
      </c>
      <c r="B17" s="3" t="s">
        <v>132</v>
      </c>
      <c r="C17" s="3" t="s">
        <v>133</v>
      </c>
      <c r="D17" s="4" t="s">
        <v>143</v>
      </c>
      <c r="E17" s="4" t="s">
        <v>22</v>
      </c>
      <c r="F17" s="4" t="s">
        <v>24</v>
      </c>
      <c r="G17" s="13">
        <v>45600</v>
      </c>
      <c r="H17" s="13">
        <v>45556</v>
      </c>
      <c r="I17" s="13"/>
      <c r="J17" s="13">
        <v>43219</v>
      </c>
      <c r="K17" s="13"/>
      <c r="L17" s="13">
        <f t="shared" si="1"/>
        <v>94.87005004829221</v>
      </c>
    </row>
    <row r="18" spans="1:12" ht="22.5" outlineLevel="3">
      <c r="A18" s="1" t="s">
        <v>146</v>
      </c>
      <c r="B18" s="1" t="s">
        <v>132</v>
      </c>
      <c r="C18" s="1" t="s">
        <v>147</v>
      </c>
      <c r="D18" s="2"/>
      <c r="E18" s="2"/>
      <c r="F18" s="2"/>
      <c r="G18" s="12">
        <f>SUM(G19,G33)</f>
        <v>77350</v>
      </c>
      <c r="H18" s="12">
        <f>SUM(H19,H33)</f>
        <v>112360.1</v>
      </c>
      <c r="I18" s="12">
        <f>SUM(I19,I33)</f>
        <v>0</v>
      </c>
      <c r="J18" s="12">
        <f>SUM(J19,J33)</f>
        <v>112217.1</v>
      </c>
      <c r="K18" s="12">
        <f>SUM(K19,K33)</f>
        <v>0</v>
      </c>
      <c r="L18" s="12">
        <f t="shared" si="1"/>
        <v>99.87273062234726</v>
      </c>
    </row>
    <row r="19" spans="1:12" ht="67.5" outlineLevel="4">
      <c r="A19" s="1" t="s">
        <v>135</v>
      </c>
      <c r="B19" s="1" t="s">
        <v>132</v>
      </c>
      <c r="C19" s="1" t="s">
        <v>147</v>
      </c>
      <c r="D19" s="2" t="s">
        <v>134</v>
      </c>
      <c r="E19" s="2"/>
      <c r="F19" s="2"/>
      <c r="G19" s="12">
        <f aca="true" t="shared" si="4" ref="G19:K21">SUM(G20)</f>
        <v>71350</v>
      </c>
      <c r="H19" s="12">
        <f t="shared" si="4"/>
        <v>100212.3</v>
      </c>
      <c r="I19" s="12">
        <f t="shared" si="4"/>
        <v>0</v>
      </c>
      <c r="J19" s="12">
        <f t="shared" si="4"/>
        <v>100069.3</v>
      </c>
      <c r="K19" s="12">
        <f t="shared" si="4"/>
        <v>0</v>
      </c>
      <c r="L19" s="12">
        <f t="shared" si="1"/>
        <v>99.85730294584597</v>
      </c>
    </row>
    <row r="20" spans="1:12" ht="33.75" outlineLevel="5">
      <c r="A20" s="1" t="s">
        <v>149</v>
      </c>
      <c r="B20" s="1" t="s">
        <v>132</v>
      </c>
      <c r="C20" s="1" t="s">
        <v>147</v>
      </c>
      <c r="D20" s="2" t="s">
        <v>148</v>
      </c>
      <c r="E20" s="2"/>
      <c r="F20" s="2"/>
      <c r="G20" s="12">
        <f t="shared" si="4"/>
        <v>71350</v>
      </c>
      <c r="H20" s="12">
        <f t="shared" si="4"/>
        <v>100212.3</v>
      </c>
      <c r="I20" s="12">
        <f t="shared" si="4"/>
        <v>0</v>
      </c>
      <c r="J20" s="12">
        <f t="shared" si="4"/>
        <v>100069.3</v>
      </c>
      <c r="K20" s="12">
        <f t="shared" si="4"/>
        <v>0</v>
      </c>
      <c r="L20" s="12">
        <f t="shared" si="1"/>
        <v>99.85730294584597</v>
      </c>
    </row>
    <row r="21" spans="1:12" ht="22.5" outlineLevel="6">
      <c r="A21" s="1" t="s">
        <v>91</v>
      </c>
      <c r="B21" s="1" t="s">
        <v>132</v>
      </c>
      <c r="C21" s="1" t="s">
        <v>147</v>
      </c>
      <c r="D21" s="2" t="s">
        <v>150</v>
      </c>
      <c r="E21" s="2"/>
      <c r="F21" s="2"/>
      <c r="G21" s="12">
        <f t="shared" si="4"/>
        <v>71350</v>
      </c>
      <c r="H21" s="12">
        <f t="shared" si="4"/>
        <v>100212.3</v>
      </c>
      <c r="I21" s="12">
        <f t="shared" si="4"/>
        <v>0</v>
      </c>
      <c r="J21" s="12">
        <f t="shared" si="4"/>
        <v>100069.3</v>
      </c>
      <c r="K21" s="12">
        <f t="shared" si="4"/>
        <v>0</v>
      </c>
      <c r="L21" s="12">
        <f t="shared" si="1"/>
        <v>99.85730294584597</v>
      </c>
    </row>
    <row r="22" spans="1:12" ht="67.5" outlineLevel="7">
      <c r="A22" s="1" t="s">
        <v>152</v>
      </c>
      <c r="B22" s="1" t="s">
        <v>132</v>
      </c>
      <c r="C22" s="1" t="s">
        <v>147</v>
      </c>
      <c r="D22" s="2" t="s">
        <v>151</v>
      </c>
      <c r="E22" s="2"/>
      <c r="F22" s="2"/>
      <c r="G22" s="12">
        <f>SUM(G23,G28)</f>
        <v>71350</v>
      </c>
      <c r="H22" s="12">
        <f>SUM(H23,H28)</f>
        <v>100212.3</v>
      </c>
      <c r="I22" s="12">
        <f>SUM(I23,I28)</f>
        <v>0</v>
      </c>
      <c r="J22" s="12">
        <f>SUM(J23,J28)</f>
        <v>100069.3</v>
      </c>
      <c r="K22" s="12">
        <f>SUM(K23,K28)</f>
        <v>0</v>
      </c>
      <c r="L22" s="12">
        <f t="shared" si="1"/>
        <v>99.85730294584597</v>
      </c>
    </row>
    <row r="23" spans="1:12" ht="33.75" outlineLevel="7">
      <c r="A23" s="1" t="s">
        <v>87</v>
      </c>
      <c r="B23" s="1" t="s">
        <v>132</v>
      </c>
      <c r="C23" s="1" t="s">
        <v>147</v>
      </c>
      <c r="D23" s="2" t="s">
        <v>151</v>
      </c>
      <c r="E23" s="2" t="s">
        <v>86</v>
      </c>
      <c r="F23" s="2"/>
      <c r="G23" s="12">
        <f>SUM(G24)</f>
        <v>70150</v>
      </c>
      <c r="H23" s="12">
        <f>SUM(H24)</f>
        <v>100069.3</v>
      </c>
      <c r="I23" s="12">
        <f>SUM(I24)</f>
        <v>0</v>
      </c>
      <c r="J23" s="12">
        <f>SUM(J24)</f>
        <v>100069.3</v>
      </c>
      <c r="K23" s="12">
        <f>SUM(K24)</f>
        <v>0</v>
      </c>
      <c r="L23" s="12">
        <f t="shared" si="1"/>
        <v>100</v>
      </c>
    </row>
    <row r="24" spans="1:12" ht="45" outlineLevel="7">
      <c r="A24" s="1" t="s">
        <v>19</v>
      </c>
      <c r="B24" s="1" t="s">
        <v>132</v>
      </c>
      <c r="C24" s="1" t="s">
        <v>147</v>
      </c>
      <c r="D24" s="2" t="s">
        <v>151</v>
      </c>
      <c r="E24" s="2" t="s">
        <v>18</v>
      </c>
      <c r="F24" s="2"/>
      <c r="G24" s="12">
        <f>SUM(G25:G27)</f>
        <v>70150</v>
      </c>
      <c r="H24" s="12">
        <f>SUM(H25:H27)</f>
        <v>100069.3</v>
      </c>
      <c r="I24" s="12">
        <f>SUM(I25:I27)</f>
        <v>0</v>
      </c>
      <c r="J24" s="12">
        <f>SUM(J25:J27)</f>
        <v>100069.3</v>
      </c>
      <c r="K24" s="12">
        <f>SUM(K25:K27)</f>
        <v>0</v>
      </c>
      <c r="L24" s="12">
        <f t="shared" si="1"/>
        <v>100</v>
      </c>
    </row>
    <row r="25" spans="1:12" ht="22.5" outlineLevel="7">
      <c r="A25" s="3" t="s">
        <v>161</v>
      </c>
      <c r="B25" s="3" t="s">
        <v>132</v>
      </c>
      <c r="C25" s="3" t="s">
        <v>147</v>
      </c>
      <c r="D25" s="4" t="s">
        <v>151</v>
      </c>
      <c r="E25" s="4" t="s">
        <v>18</v>
      </c>
      <c r="F25" s="4" t="s">
        <v>13</v>
      </c>
      <c r="G25" s="13">
        <v>70150</v>
      </c>
      <c r="H25" s="13">
        <v>73498.8</v>
      </c>
      <c r="I25" s="13"/>
      <c r="J25" s="13">
        <v>73498.8</v>
      </c>
      <c r="K25" s="13"/>
      <c r="L25" s="20">
        <f t="shared" si="1"/>
        <v>100</v>
      </c>
    </row>
    <row r="26" spans="1:12" ht="15" outlineLevel="7">
      <c r="A26" s="3" t="s">
        <v>153</v>
      </c>
      <c r="B26" s="3" t="s">
        <v>132</v>
      </c>
      <c r="C26" s="3" t="s">
        <v>147</v>
      </c>
      <c r="D26" s="4" t="s">
        <v>151</v>
      </c>
      <c r="E26" s="4" t="s">
        <v>18</v>
      </c>
      <c r="F26" s="4" t="s">
        <v>13</v>
      </c>
      <c r="G26" s="13"/>
      <c r="H26" s="13">
        <v>26486</v>
      </c>
      <c r="I26" s="13"/>
      <c r="J26" s="13">
        <v>26486</v>
      </c>
      <c r="K26" s="13"/>
      <c r="L26" s="20">
        <f t="shared" si="1"/>
        <v>100</v>
      </c>
    </row>
    <row r="27" spans="1:12" ht="15" outlineLevel="7">
      <c r="A27" s="3" t="s">
        <v>153</v>
      </c>
      <c r="B27" s="3" t="s">
        <v>132</v>
      </c>
      <c r="C27" s="3" t="s">
        <v>147</v>
      </c>
      <c r="D27" s="4" t="s">
        <v>151</v>
      </c>
      <c r="E27" s="4" t="s">
        <v>18</v>
      </c>
      <c r="F27" s="4" t="s">
        <v>15</v>
      </c>
      <c r="G27" s="13"/>
      <c r="H27" s="13">
        <v>84.5</v>
      </c>
      <c r="I27" s="13"/>
      <c r="J27" s="13">
        <v>84.5</v>
      </c>
      <c r="K27" s="13"/>
      <c r="L27" s="20">
        <f t="shared" si="1"/>
        <v>100</v>
      </c>
    </row>
    <row r="28" spans="1:12" ht="33.75" outlineLevel="7">
      <c r="A28" s="1" t="s">
        <v>102</v>
      </c>
      <c r="B28" s="1" t="s">
        <v>132</v>
      </c>
      <c r="C28" s="1" t="s">
        <v>147</v>
      </c>
      <c r="D28" s="2" t="s">
        <v>151</v>
      </c>
      <c r="E28" s="2" t="s">
        <v>101</v>
      </c>
      <c r="F28" s="2"/>
      <c r="G28" s="12">
        <f>SUM(G29)</f>
        <v>1200</v>
      </c>
      <c r="H28" s="12">
        <f>SUM(H29)</f>
        <v>143</v>
      </c>
      <c r="I28" s="12">
        <f>SUM(I29)</f>
        <v>0</v>
      </c>
      <c r="J28" s="12">
        <f>SUM(J29)</f>
        <v>0</v>
      </c>
      <c r="K28" s="12">
        <f>SUM(K29)</f>
        <v>0</v>
      </c>
      <c r="L28" s="12">
        <f t="shared" si="1"/>
        <v>0</v>
      </c>
    </row>
    <row r="29" spans="1:12" ht="45" outlineLevel="7">
      <c r="A29" s="1" t="s">
        <v>30</v>
      </c>
      <c r="B29" s="1" t="s">
        <v>132</v>
      </c>
      <c r="C29" s="1" t="s">
        <v>147</v>
      </c>
      <c r="D29" s="2" t="s">
        <v>151</v>
      </c>
      <c r="E29" s="2" t="s">
        <v>31</v>
      </c>
      <c r="F29" s="2"/>
      <c r="G29" s="12">
        <f>SUM(G30:G32)</f>
        <v>1200</v>
      </c>
      <c r="H29" s="12">
        <f>SUM(H30:H32)</f>
        <v>143</v>
      </c>
      <c r="I29" s="12">
        <f>SUM(I30:I32)</f>
        <v>0</v>
      </c>
      <c r="J29" s="12">
        <f>SUM(J30:J32)</f>
        <v>0</v>
      </c>
      <c r="K29" s="12">
        <f>SUM(K30:K32)</f>
        <v>0</v>
      </c>
      <c r="L29" s="12">
        <f t="shared" si="1"/>
        <v>0</v>
      </c>
    </row>
    <row r="30" spans="1:12" ht="22.5" outlineLevel="7">
      <c r="A30" s="21" t="s">
        <v>163</v>
      </c>
      <c r="B30" s="3" t="s">
        <v>132</v>
      </c>
      <c r="C30" s="3" t="s">
        <v>147</v>
      </c>
      <c r="D30" s="4" t="s">
        <v>151</v>
      </c>
      <c r="E30" s="4" t="s">
        <v>31</v>
      </c>
      <c r="F30" s="4" t="s">
        <v>15</v>
      </c>
      <c r="G30" s="13">
        <v>500</v>
      </c>
      <c r="H30" s="13"/>
      <c r="I30" s="13"/>
      <c r="J30" s="13"/>
      <c r="K30" s="13"/>
      <c r="L30" s="13">
        <v>0</v>
      </c>
    </row>
    <row r="31" spans="1:12" ht="15" outlineLevel="7">
      <c r="A31" s="3" t="s">
        <v>164</v>
      </c>
      <c r="B31" s="3" t="s">
        <v>132</v>
      </c>
      <c r="C31" s="3" t="s">
        <v>147</v>
      </c>
      <c r="D31" s="4" t="s">
        <v>151</v>
      </c>
      <c r="E31" s="4" t="s">
        <v>31</v>
      </c>
      <c r="F31" s="4" t="s">
        <v>15</v>
      </c>
      <c r="G31" s="13">
        <v>500</v>
      </c>
      <c r="H31" s="13"/>
      <c r="I31" s="13"/>
      <c r="J31" s="13"/>
      <c r="K31" s="13"/>
      <c r="L31" s="13">
        <v>0</v>
      </c>
    </row>
    <row r="32" spans="1:12" ht="15" outlineLevel="7">
      <c r="A32" s="3" t="s">
        <v>154</v>
      </c>
      <c r="B32" s="3" t="s">
        <v>132</v>
      </c>
      <c r="C32" s="3" t="s">
        <v>147</v>
      </c>
      <c r="D32" s="4" t="s">
        <v>151</v>
      </c>
      <c r="E32" s="4" t="s">
        <v>31</v>
      </c>
      <c r="F32" s="4" t="s">
        <v>15</v>
      </c>
      <c r="G32" s="13">
        <v>200</v>
      </c>
      <c r="H32" s="13">
        <v>143</v>
      </c>
      <c r="I32" s="13"/>
      <c r="J32" s="13"/>
      <c r="K32" s="13"/>
      <c r="L32" s="13">
        <f t="shared" si="1"/>
        <v>0</v>
      </c>
    </row>
    <row r="33" spans="1:12" ht="56.25" outlineLevel="4">
      <c r="A33" s="1" t="s">
        <v>156</v>
      </c>
      <c r="B33" s="1" t="s">
        <v>132</v>
      </c>
      <c r="C33" s="1" t="s">
        <v>147</v>
      </c>
      <c r="D33" s="2" t="s">
        <v>155</v>
      </c>
      <c r="E33" s="2"/>
      <c r="F33" s="2"/>
      <c r="G33" s="12">
        <f aca="true" t="shared" si="5" ref="G33:K36">SUM(G34)</f>
        <v>6000</v>
      </c>
      <c r="H33" s="12">
        <f t="shared" si="5"/>
        <v>12147.8</v>
      </c>
      <c r="I33" s="12">
        <f t="shared" si="5"/>
        <v>0</v>
      </c>
      <c r="J33" s="12">
        <f t="shared" si="5"/>
        <v>12147.8</v>
      </c>
      <c r="K33" s="12">
        <f t="shared" si="5"/>
        <v>0</v>
      </c>
      <c r="L33" s="12">
        <f t="shared" si="1"/>
        <v>100</v>
      </c>
    </row>
    <row r="34" spans="1:12" ht="22.5" outlineLevel="6">
      <c r="A34" s="1" t="s">
        <v>91</v>
      </c>
      <c r="B34" s="1" t="s">
        <v>132</v>
      </c>
      <c r="C34" s="1" t="s">
        <v>147</v>
      </c>
      <c r="D34" s="2" t="s">
        <v>157</v>
      </c>
      <c r="E34" s="2"/>
      <c r="F34" s="2"/>
      <c r="G34" s="12">
        <f t="shared" si="5"/>
        <v>6000</v>
      </c>
      <c r="H34" s="12">
        <f t="shared" si="5"/>
        <v>12147.8</v>
      </c>
      <c r="I34" s="12">
        <f t="shared" si="5"/>
        <v>0</v>
      </c>
      <c r="J34" s="12">
        <f t="shared" si="5"/>
        <v>12147.8</v>
      </c>
      <c r="K34" s="12">
        <f t="shared" si="5"/>
        <v>0</v>
      </c>
      <c r="L34" s="12">
        <f t="shared" si="1"/>
        <v>100</v>
      </c>
    </row>
    <row r="35" spans="1:12" ht="67.5" outlineLevel="7">
      <c r="A35" s="1" t="s">
        <v>152</v>
      </c>
      <c r="B35" s="1" t="s">
        <v>132</v>
      </c>
      <c r="C35" s="1" t="s">
        <v>147</v>
      </c>
      <c r="D35" s="2" t="s">
        <v>158</v>
      </c>
      <c r="E35" s="2"/>
      <c r="F35" s="2"/>
      <c r="G35" s="12">
        <f t="shared" si="5"/>
        <v>6000</v>
      </c>
      <c r="H35" s="12">
        <f t="shared" si="5"/>
        <v>12147.8</v>
      </c>
      <c r="I35" s="12">
        <f t="shared" si="5"/>
        <v>0</v>
      </c>
      <c r="J35" s="12">
        <f t="shared" si="5"/>
        <v>12147.8</v>
      </c>
      <c r="K35" s="12">
        <f t="shared" si="5"/>
        <v>0</v>
      </c>
      <c r="L35" s="12">
        <f t="shared" si="1"/>
        <v>100</v>
      </c>
    </row>
    <row r="36" spans="1:12" ht="33.75" outlineLevel="7">
      <c r="A36" s="1" t="s">
        <v>87</v>
      </c>
      <c r="B36" s="1" t="s">
        <v>132</v>
      </c>
      <c r="C36" s="1" t="s">
        <v>147</v>
      </c>
      <c r="D36" s="2" t="s">
        <v>158</v>
      </c>
      <c r="E36" s="2" t="s">
        <v>86</v>
      </c>
      <c r="F36" s="2"/>
      <c r="G36" s="12">
        <f t="shared" si="5"/>
        <v>6000</v>
      </c>
      <c r="H36" s="12">
        <f t="shared" si="5"/>
        <v>12147.8</v>
      </c>
      <c r="I36" s="12">
        <f t="shared" si="5"/>
        <v>0</v>
      </c>
      <c r="J36" s="12">
        <f t="shared" si="5"/>
        <v>12147.8</v>
      </c>
      <c r="K36" s="12">
        <f t="shared" si="5"/>
        <v>0</v>
      </c>
      <c r="L36" s="12">
        <f t="shared" si="1"/>
        <v>100</v>
      </c>
    </row>
    <row r="37" spans="1:12" ht="45" outlineLevel="7">
      <c r="A37" s="1" t="s">
        <v>19</v>
      </c>
      <c r="B37" s="1" t="s">
        <v>132</v>
      </c>
      <c r="C37" s="1" t="s">
        <v>147</v>
      </c>
      <c r="D37" s="2" t="s">
        <v>158</v>
      </c>
      <c r="E37" s="2" t="s">
        <v>18</v>
      </c>
      <c r="F37" s="2"/>
      <c r="G37" s="12">
        <f>SUM(G38:G39)</f>
        <v>6000</v>
      </c>
      <c r="H37" s="12">
        <f>SUM(H38:H39)</f>
        <v>12147.8</v>
      </c>
      <c r="I37" s="12">
        <f>SUM(I38:I39)</f>
        <v>0</v>
      </c>
      <c r="J37" s="12">
        <f>SUM(J38:J39)</f>
        <v>12147.8</v>
      </c>
      <c r="K37" s="12">
        <f>SUM(K38:K39)</f>
        <v>0</v>
      </c>
      <c r="L37" s="12">
        <f t="shared" si="1"/>
        <v>100</v>
      </c>
    </row>
    <row r="38" spans="1:12" ht="33.75" outlineLevel="7">
      <c r="A38" s="3" t="s">
        <v>159</v>
      </c>
      <c r="B38" s="3" t="s">
        <v>132</v>
      </c>
      <c r="C38" s="3" t="s">
        <v>147</v>
      </c>
      <c r="D38" s="4" t="s">
        <v>158</v>
      </c>
      <c r="E38" s="4" t="s">
        <v>18</v>
      </c>
      <c r="F38" s="4" t="s">
        <v>43</v>
      </c>
      <c r="G38" s="13">
        <v>0</v>
      </c>
      <c r="H38" s="13">
        <v>871.9</v>
      </c>
      <c r="I38" s="13"/>
      <c r="J38" s="13">
        <v>871.9</v>
      </c>
      <c r="K38" s="13"/>
      <c r="L38" s="13">
        <f t="shared" si="1"/>
        <v>100</v>
      </c>
    </row>
    <row r="39" spans="1:12" ht="45" outlineLevel="7">
      <c r="A39" s="3" t="s">
        <v>162</v>
      </c>
      <c r="B39" s="3" t="s">
        <v>132</v>
      </c>
      <c r="C39" s="3" t="s">
        <v>147</v>
      </c>
      <c r="D39" s="4" t="s">
        <v>158</v>
      </c>
      <c r="E39" s="4" t="s">
        <v>18</v>
      </c>
      <c r="F39" s="4" t="s">
        <v>13</v>
      </c>
      <c r="G39" s="13">
        <v>6000</v>
      </c>
      <c r="H39" s="13">
        <v>11275.9</v>
      </c>
      <c r="I39" s="13"/>
      <c r="J39" s="13">
        <v>11275.9</v>
      </c>
      <c r="K39" s="13"/>
      <c r="L39" s="13">
        <f t="shared" si="1"/>
        <v>100</v>
      </c>
    </row>
    <row r="40" spans="1:12" ht="15.75">
      <c r="A40" s="22" t="s">
        <v>165</v>
      </c>
      <c r="B40" s="6"/>
      <c r="C40" s="6"/>
      <c r="D40" s="7"/>
      <c r="E40" s="7"/>
      <c r="F40" s="7"/>
      <c r="G40" s="14">
        <f>SUM(G5)</f>
        <v>150333.3</v>
      </c>
      <c r="H40" s="14">
        <f>SUM(H5)</f>
        <v>208684.8</v>
      </c>
      <c r="I40" s="14">
        <f>SUM(I5)</f>
        <v>0</v>
      </c>
      <c r="J40" s="14">
        <f>SUM(J5)</f>
        <v>206204.8</v>
      </c>
      <c r="K40" s="14">
        <f>SUM(K5)</f>
        <v>0</v>
      </c>
      <c r="L40" s="12">
        <f t="shared" si="1"/>
        <v>98.81160487011992</v>
      </c>
    </row>
    <row r="42" spans="8:10" ht="11.25">
      <c r="H42" s="19"/>
      <c r="J42" s="19"/>
    </row>
  </sheetData>
  <sheetProtection/>
  <mergeCells count="1">
    <mergeCell ref="A2:L2"/>
  </mergeCells>
  <printOptions/>
  <pageMargins left="0.7086614173228347" right="0" top="0.1968503937007874" bottom="0.1968503937007874" header="0.31496062992125984" footer="0.31496062992125984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k57-1</dc:creator>
  <cp:keywords/>
  <dc:description>POI HSSF rep:2.43.2.93</dc:description>
  <cp:lastModifiedBy>Мария Молчанова</cp:lastModifiedBy>
  <cp:lastPrinted>2018-02-19T09:31:18Z</cp:lastPrinted>
  <dcterms:created xsi:type="dcterms:W3CDTF">2018-02-15T06:29:59Z</dcterms:created>
  <dcterms:modified xsi:type="dcterms:W3CDTF">2018-03-15T06:56:44Z</dcterms:modified>
  <cp:category/>
  <cp:version/>
  <cp:contentType/>
  <cp:contentStatus/>
</cp:coreProperties>
</file>